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kjaer\Dropbox\IDH2021\"/>
    </mc:Choice>
  </mc:AlternateContent>
  <xr:revisionPtr revIDLastSave="0" documentId="13_ncr:1_{18B68047-3F66-4474-9135-C50F072CB14B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BUDGET-template" sheetId="1" r:id="rId1"/>
  </sheets>
  <definedNames>
    <definedName name="_xlnm.Print_Area" localSheetId="0">'BUDGET-template'!$C$1:$X$142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6" i="1" l="1"/>
  <c r="N136" i="1" s="1"/>
  <c r="K136" i="1"/>
  <c r="L136" i="1" s="1"/>
  <c r="I136" i="1"/>
  <c r="J136" i="1" s="1"/>
  <c r="G136" i="1"/>
  <c r="H136" i="1" s="1"/>
  <c r="E136" i="1"/>
  <c r="F136" i="1" s="1"/>
  <c r="E134" i="1"/>
  <c r="F134" i="1" s="1"/>
  <c r="F135" i="1"/>
  <c r="N135" i="1"/>
  <c r="L135" i="1"/>
  <c r="J135" i="1"/>
  <c r="H135" i="1"/>
  <c r="N134" i="1"/>
  <c r="L134" i="1"/>
  <c r="J134" i="1"/>
  <c r="H134" i="1"/>
  <c r="M113" i="1"/>
  <c r="K113" i="1"/>
  <c r="I113" i="1"/>
  <c r="G113" i="1"/>
  <c r="M107" i="1"/>
  <c r="K107" i="1"/>
  <c r="I107" i="1"/>
  <c r="G107" i="1"/>
  <c r="E107" i="1" s="1"/>
  <c r="M101" i="1"/>
  <c r="K101" i="1"/>
  <c r="I101" i="1"/>
  <c r="G101" i="1"/>
  <c r="M95" i="1"/>
  <c r="K95" i="1"/>
  <c r="I95" i="1"/>
  <c r="G95" i="1"/>
  <c r="E95" i="1" s="1"/>
  <c r="M86" i="1"/>
  <c r="K86" i="1"/>
  <c r="I86" i="1"/>
  <c r="G86" i="1"/>
  <c r="M80" i="1"/>
  <c r="K80" i="1"/>
  <c r="I80" i="1"/>
  <c r="G80" i="1"/>
  <c r="E80" i="1" s="1"/>
  <c r="M74" i="1"/>
  <c r="K74" i="1"/>
  <c r="I74" i="1"/>
  <c r="G74" i="1"/>
  <c r="M68" i="1"/>
  <c r="K68" i="1"/>
  <c r="I68" i="1"/>
  <c r="G68" i="1"/>
  <c r="E68" i="1" s="1"/>
  <c r="M59" i="1"/>
  <c r="K59" i="1"/>
  <c r="I59" i="1"/>
  <c r="G59" i="1"/>
  <c r="M53" i="1"/>
  <c r="K53" i="1"/>
  <c r="I53" i="1"/>
  <c r="G53" i="1"/>
  <c r="E53" i="1" s="1"/>
  <c r="M47" i="1"/>
  <c r="M65" i="1" s="1"/>
  <c r="K47" i="1"/>
  <c r="I47" i="1"/>
  <c r="G47" i="1"/>
  <c r="M41" i="1"/>
  <c r="K41" i="1"/>
  <c r="I41" i="1"/>
  <c r="G41" i="1"/>
  <c r="E41" i="1" s="1"/>
  <c r="I26" i="1"/>
  <c r="K26" i="1"/>
  <c r="M26" i="1"/>
  <c r="I32" i="1"/>
  <c r="K32" i="1"/>
  <c r="M32" i="1"/>
  <c r="E129" i="1"/>
  <c r="E118" i="1"/>
  <c r="E117" i="1"/>
  <c r="E116" i="1"/>
  <c r="E115" i="1"/>
  <c r="E114" i="1"/>
  <c r="E112" i="1"/>
  <c r="E111" i="1"/>
  <c r="E110" i="1"/>
  <c r="E109" i="1"/>
  <c r="E108" i="1"/>
  <c r="E106" i="1"/>
  <c r="E105" i="1"/>
  <c r="E104" i="1"/>
  <c r="E103" i="1"/>
  <c r="E102" i="1"/>
  <c r="E100" i="1"/>
  <c r="E99" i="1"/>
  <c r="E98" i="1"/>
  <c r="E97" i="1"/>
  <c r="E96" i="1"/>
  <c r="E91" i="1"/>
  <c r="E90" i="1"/>
  <c r="E89" i="1"/>
  <c r="E88" i="1"/>
  <c r="E87" i="1"/>
  <c r="E85" i="1"/>
  <c r="E84" i="1"/>
  <c r="E83" i="1"/>
  <c r="E82" i="1"/>
  <c r="E81" i="1"/>
  <c r="E79" i="1"/>
  <c r="E78" i="1"/>
  <c r="E77" i="1"/>
  <c r="E76" i="1"/>
  <c r="E75" i="1"/>
  <c r="E73" i="1"/>
  <c r="E72" i="1"/>
  <c r="E71" i="1"/>
  <c r="E70" i="1"/>
  <c r="E69" i="1"/>
  <c r="E64" i="1"/>
  <c r="E63" i="1"/>
  <c r="E62" i="1"/>
  <c r="E61" i="1"/>
  <c r="E60" i="1"/>
  <c r="E58" i="1"/>
  <c r="E57" i="1"/>
  <c r="E56" i="1"/>
  <c r="E55" i="1"/>
  <c r="E54" i="1"/>
  <c r="E52" i="1"/>
  <c r="E51" i="1"/>
  <c r="E50" i="1"/>
  <c r="E49" i="1"/>
  <c r="E48" i="1"/>
  <c r="E46" i="1"/>
  <c r="E45" i="1"/>
  <c r="E44" i="1"/>
  <c r="E43" i="1"/>
  <c r="E42" i="1"/>
  <c r="E15" i="1"/>
  <c r="E16" i="1"/>
  <c r="E17" i="1"/>
  <c r="E18" i="1"/>
  <c r="E19" i="1"/>
  <c r="E21" i="1"/>
  <c r="E22" i="1"/>
  <c r="E23" i="1"/>
  <c r="E24" i="1"/>
  <c r="E25" i="1"/>
  <c r="E27" i="1"/>
  <c r="E28" i="1"/>
  <c r="E29" i="1"/>
  <c r="E30" i="1"/>
  <c r="E31" i="1"/>
  <c r="E33" i="1"/>
  <c r="E34" i="1"/>
  <c r="E35" i="1"/>
  <c r="E36" i="1"/>
  <c r="E37" i="1"/>
  <c r="M127" i="1"/>
  <c r="M126" i="1"/>
  <c r="M125" i="1"/>
  <c r="M124" i="1"/>
  <c r="M123" i="1"/>
  <c r="K127" i="1"/>
  <c r="K126" i="1"/>
  <c r="K125" i="1"/>
  <c r="K124" i="1"/>
  <c r="K123" i="1"/>
  <c r="I127" i="1"/>
  <c r="I126" i="1"/>
  <c r="I125" i="1"/>
  <c r="I124" i="1"/>
  <c r="I123" i="1"/>
  <c r="G124" i="1"/>
  <c r="G125" i="1"/>
  <c r="G126" i="1"/>
  <c r="G127" i="1"/>
  <c r="G123" i="1"/>
  <c r="G32" i="1"/>
  <c r="G26" i="1"/>
  <c r="M20" i="1"/>
  <c r="K20" i="1"/>
  <c r="I20" i="1"/>
  <c r="G20" i="1"/>
  <c r="M14" i="1"/>
  <c r="K14" i="1"/>
  <c r="I14" i="1"/>
  <c r="G14" i="1"/>
  <c r="M11" i="1"/>
  <c r="E26" i="1" l="1"/>
  <c r="E47" i="1"/>
  <c r="E74" i="1"/>
  <c r="E86" i="1"/>
  <c r="G140" i="1"/>
  <c r="N41" i="1"/>
  <c r="N53" i="1"/>
  <c r="J47" i="1"/>
  <c r="E32" i="1"/>
  <c r="I65" i="1"/>
  <c r="J59" i="1" s="1"/>
  <c r="N47" i="1"/>
  <c r="N59" i="1"/>
  <c r="E101" i="1"/>
  <c r="E113" i="1"/>
  <c r="E59" i="1"/>
  <c r="E20" i="1"/>
  <c r="E126" i="1"/>
  <c r="E125" i="1"/>
  <c r="E14" i="1"/>
  <c r="E123" i="1"/>
  <c r="E124" i="1"/>
  <c r="E127" i="1"/>
  <c r="M140" i="1"/>
  <c r="K140" i="1"/>
  <c r="I140" i="1"/>
  <c r="G119" i="1"/>
  <c r="K119" i="1"/>
  <c r="L107" i="1" s="1"/>
  <c r="I119" i="1"/>
  <c r="J107" i="1" s="1"/>
  <c r="M119" i="1"/>
  <c r="N107" i="1" s="1"/>
  <c r="G92" i="1"/>
  <c r="H68" i="1" s="1"/>
  <c r="K92" i="1"/>
  <c r="L92" i="1" s="1"/>
  <c r="I92" i="1"/>
  <c r="J92" i="1" s="1"/>
  <c r="M92" i="1"/>
  <c r="N92" i="1" s="1"/>
  <c r="J65" i="1"/>
  <c r="N65" i="1"/>
  <c r="G65" i="1"/>
  <c r="K65" i="1"/>
  <c r="G38" i="1"/>
  <c r="K38" i="1"/>
  <c r="I38" i="1"/>
  <c r="M38" i="1"/>
  <c r="N95" i="1" l="1"/>
  <c r="N101" i="1"/>
  <c r="H80" i="1"/>
  <c r="L101" i="1"/>
  <c r="J74" i="1"/>
  <c r="H74" i="1"/>
  <c r="J41" i="1"/>
  <c r="J53" i="1"/>
  <c r="E140" i="1"/>
  <c r="N113" i="1"/>
  <c r="J101" i="1"/>
  <c r="L95" i="1"/>
  <c r="J95" i="1"/>
  <c r="E119" i="1"/>
  <c r="H107" i="1"/>
  <c r="L113" i="1"/>
  <c r="J113" i="1"/>
  <c r="H113" i="1"/>
  <c r="H95" i="1"/>
  <c r="H101" i="1"/>
  <c r="N68" i="1"/>
  <c r="L86" i="1"/>
  <c r="J86" i="1"/>
  <c r="N86" i="1"/>
  <c r="L80" i="1"/>
  <c r="L74" i="1"/>
  <c r="J80" i="1"/>
  <c r="N74" i="1"/>
  <c r="H92" i="1"/>
  <c r="E92" i="1"/>
  <c r="N80" i="1"/>
  <c r="L68" i="1"/>
  <c r="H86" i="1"/>
  <c r="J68" i="1"/>
  <c r="L65" i="1"/>
  <c r="L59" i="1"/>
  <c r="L53" i="1"/>
  <c r="L47" i="1"/>
  <c r="L41" i="1"/>
  <c r="H65" i="1"/>
  <c r="H59" i="1"/>
  <c r="H53" i="1"/>
  <c r="H47" i="1"/>
  <c r="H41" i="1"/>
  <c r="E65" i="1"/>
  <c r="F59" i="1" s="1"/>
  <c r="J32" i="1"/>
  <c r="J26" i="1"/>
  <c r="N26" i="1"/>
  <c r="N32" i="1"/>
  <c r="L32" i="1"/>
  <c r="L26" i="1"/>
  <c r="G121" i="1"/>
  <c r="E38" i="1"/>
  <c r="F14" i="1" s="1"/>
  <c r="J38" i="1"/>
  <c r="I121" i="1"/>
  <c r="I131" i="1" s="1"/>
  <c r="L38" i="1"/>
  <c r="K121" i="1"/>
  <c r="K131" i="1" s="1"/>
  <c r="N38" i="1"/>
  <c r="M121" i="1"/>
  <c r="M131" i="1" s="1"/>
  <c r="H38" i="1"/>
  <c r="J119" i="1"/>
  <c r="L119" i="1"/>
  <c r="N119" i="1"/>
  <c r="H119" i="1"/>
  <c r="H32" i="1"/>
  <c r="H14" i="1"/>
  <c r="H20" i="1"/>
  <c r="J20" i="1"/>
  <c r="L20" i="1"/>
  <c r="J14" i="1"/>
  <c r="N20" i="1"/>
  <c r="L14" i="1"/>
  <c r="N14" i="1"/>
  <c r="H26" i="1"/>
  <c r="F32" i="1" l="1"/>
  <c r="L126" i="1"/>
  <c r="F119" i="1"/>
  <c r="F95" i="1"/>
  <c r="F107" i="1"/>
  <c r="F65" i="1"/>
  <c r="F47" i="1"/>
  <c r="F41" i="1"/>
  <c r="F53" i="1"/>
  <c r="F101" i="1"/>
  <c r="F113" i="1"/>
  <c r="F92" i="1"/>
  <c r="F86" i="1"/>
  <c r="F68" i="1"/>
  <c r="F80" i="1"/>
  <c r="F74" i="1"/>
  <c r="F38" i="1"/>
  <c r="F26" i="1"/>
  <c r="F20" i="1"/>
  <c r="L127" i="1"/>
  <c r="K138" i="1"/>
  <c r="L140" i="1" s="1"/>
  <c r="L124" i="1"/>
  <c r="J126" i="1"/>
  <c r="J123" i="1"/>
  <c r="E121" i="1"/>
  <c r="I138" i="1"/>
  <c r="J140" i="1" s="1"/>
  <c r="L123" i="1"/>
  <c r="G131" i="1"/>
  <c r="E131" i="1" s="1"/>
  <c r="L125" i="1"/>
  <c r="M138" i="1"/>
  <c r="N140" i="1" s="1"/>
  <c r="J124" i="1"/>
  <c r="N127" i="1"/>
  <c r="N125" i="1"/>
  <c r="N123" i="1"/>
  <c r="N124" i="1"/>
  <c r="J127" i="1"/>
  <c r="N126" i="1"/>
  <c r="J125" i="1"/>
  <c r="H125" i="1"/>
  <c r="H123" i="1"/>
  <c r="H126" i="1"/>
  <c r="H127" i="1"/>
  <c r="H124" i="1"/>
  <c r="F127" i="1" l="1"/>
  <c r="F126" i="1"/>
  <c r="F124" i="1"/>
  <c r="F125" i="1"/>
  <c r="F123" i="1"/>
  <c r="G138" i="1"/>
  <c r="H140" i="1" l="1"/>
  <c r="E138" i="1"/>
  <c r="F140" i="1" s="1"/>
</calcChain>
</file>

<file path=xl/sharedStrings.xml><?xml version="1.0" encoding="utf-8"?>
<sst xmlns="http://schemas.openxmlformats.org/spreadsheetml/2006/main" count="227" uniqueCount="57">
  <si>
    <t>Anneks 3 - Budget template - example</t>
  </si>
  <si>
    <t>Organisation:</t>
  </si>
  <si>
    <t>Projekttitel:</t>
  </si>
  <si>
    <t>Projektperiode:</t>
  </si>
  <si>
    <t>UM sagsnummer:</t>
  </si>
  <si>
    <t>A.1.a. - Direct activity cost (HQ)</t>
  </si>
  <si>
    <t>A.1.b. - Direct activity cost (non-HQ)</t>
  </si>
  <si>
    <t>A.2. - Implementation by local partners</t>
  </si>
  <si>
    <t>A.3.a. - Programme support cost (HQ)</t>
  </si>
  <si>
    <t>A.3.b. - Programme support cost (non-HQ)</t>
  </si>
  <si>
    <t>Programme and project activities</t>
  </si>
  <si>
    <t>Pct.</t>
  </si>
  <si>
    <t>To be inserted manually</t>
  </si>
  <si>
    <t>Outcome 1 - [Insert text]</t>
  </si>
  <si>
    <t>Output 1.3 - [insert text]</t>
  </si>
  <si>
    <t>Output 1.4 - [insert text]</t>
  </si>
  <si>
    <t>Output 1.1 - [insert text]</t>
  </si>
  <si>
    <t>Output 3.3 - [insert text]</t>
  </si>
  <si>
    <t>Output 2.2 - [insert text]</t>
  </si>
  <si>
    <t>Output 4.4 - [insert text]</t>
  </si>
  <si>
    <t>Output 1.2 - [insert text]</t>
  </si>
  <si>
    <t>Output 4.2 - [insert text]</t>
  </si>
  <si>
    <t>Output 3.2 - [insert text]</t>
  </si>
  <si>
    <t>Outcome 1 - Total expenses</t>
  </si>
  <si>
    <t>Cost category:</t>
  </si>
  <si>
    <t>Outcome 2 - [Insert text]</t>
  </si>
  <si>
    <t>Output 2.1 - [insert text]</t>
  </si>
  <si>
    <t>Output 2.3 - [insert text]</t>
  </si>
  <si>
    <t>Output 2.4 - [insert text]</t>
  </si>
  <si>
    <t>Output 3.1 - [insert text]</t>
  </si>
  <si>
    <t>Outcome 3 - [Insert text]</t>
  </si>
  <si>
    <t>Outcome 2 - Total expenses</t>
  </si>
  <si>
    <t>Outcome 3 - Total expenses</t>
  </si>
  <si>
    <t>Outcome 4 - [Insert text]</t>
  </si>
  <si>
    <t>Outcome 4 - Total expenses</t>
  </si>
  <si>
    <t>Total outcome-allocated programme/project activities</t>
  </si>
  <si>
    <t>-of which is</t>
  </si>
  <si>
    <t>Calculated</t>
  </si>
  <si>
    <t>Total direct cost (A1+…+A7)</t>
  </si>
  <si>
    <t>Audit:</t>
  </si>
  <si>
    <t>Expenses in Denmark (=HQ level)</t>
  </si>
  <si>
    <t>B.1 - Admin fee (HQ)</t>
  </si>
  <si>
    <t>Compliance indicator</t>
  </si>
  <si>
    <t>(For larger projects covering activities in several countries, please add extra budgetsheet for each country as well as summary budget sheet)</t>
  </si>
  <si>
    <t>Total</t>
  </si>
  <si>
    <t>1000-DKK</t>
  </si>
  <si>
    <t>Total cost</t>
  </si>
  <si>
    <t>Output 3.4 - [insert text]</t>
  </si>
  <si>
    <t>Output 4.1 - [insert text]</t>
  </si>
  <si>
    <t>Output 4.3 - [insert text]</t>
  </si>
  <si>
    <t>A.7 - Auditor's fee (HQ)</t>
  </si>
  <si>
    <t>Geografisk fokus:</t>
  </si>
  <si>
    <t>Total admin fee</t>
  </si>
  <si>
    <t>To be inserted manually but included under A.2.</t>
  </si>
  <si>
    <t xml:space="preserve">Indirect cost </t>
  </si>
  <si>
    <t>B.2 - Admin fee (local partner)*</t>
  </si>
  <si>
    <t>*As a special condition for this call: if any unspecified administration fee are granted to local partners then it must be included under A.2. for each output and totalled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</si>
</sst>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Garamond"/>
      <family val="1"/>
    </font>
    <font>
      <sz val="13"/>
      <name val="Garamond"/>
      <family val="1"/>
    </font>
    <font>
      <b/>
      <sz val="13"/>
      <name val="Garamond"/>
      <family val="1"/>
    </font>
    <font>
      <sz val="11"/>
      <color theme="1"/>
      <name val="Garamond"/>
      <family val="1"/>
    </font>
    <font>
      <b/>
      <i/>
      <sz val="11"/>
      <color theme="1"/>
      <name val="Garamond"/>
      <family val="1"/>
    </font>
    <font>
      <i/>
      <sz val="10"/>
      <name val="Arial"/>
      <family val="2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i/>
      <sz val="11"/>
      <name val="Garamond"/>
      <family val="1"/>
    </font>
    <font>
      <i/>
      <sz val="11"/>
      <color theme="1"/>
      <name val="Garamond"/>
      <family val="1"/>
    </font>
    <font>
      <sz val="10"/>
      <name val="Arial"/>
      <family val="2"/>
    </font>
    <font>
      <sz val="11"/>
      <color theme="0"/>
      <name val="Garamond"/>
      <family val="1"/>
    </font>
    <font>
      <b/>
      <sz val="11"/>
      <color theme="0"/>
      <name val="Garamond"/>
      <family val="1"/>
    </font>
    <font>
      <b/>
      <i/>
      <sz val="11"/>
      <name val="Garamond"/>
      <family val="1"/>
    </font>
    <font>
      <sz val="10"/>
      <name val="Garamond"/>
      <family val="1"/>
    </font>
    <font>
      <b/>
      <i/>
      <sz val="13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5" fillId="0" borderId="0" xfId="0" applyFont="1" applyFill="1"/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wrapText="1" shrinkToFit="1"/>
    </xf>
    <xf numFmtId="0" fontId="1" fillId="0" borderId="0" xfId="0" applyFont="1" applyFill="1" applyProtection="1"/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left" wrapText="1" shrinkToFit="1"/>
    </xf>
    <xf numFmtId="0" fontId="7" fillId="0" borderId="0" xfId="0" applyFont="1" applyFill="1" applyBorder="1" applyAlignment="1"/>
    <xf numFmtId="0" fontId="10" fillId="3" borderId="0" xfId="0" quotePrefix="1" applyFont="1" applyFill="1" applyBorder="1" applyAlignment="1">
      <alignment horizontal="center"/>
    </xf>
    <xf numFmtId="9" fontId="7" fillId="3" borderId="0" xfId="0" applyNumberFormat="1" applyFont="1" applyFill="1" applyBorder="1" applyAlignment="1">
      <alignment horizontal="left"/>
    </xf>
    <xf numFmtId="0" fontId="11" fillId="0" borderId="0" xfId="0" applyFont="1" applyBorder="1"/>
    <xf numFmtId="0" fontId="8" fillId="3" borderId="0" xfId="0" quotePrefix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Border="1" applyAlignment="1"/>
    <xf numFmtId="3" fontId="13" fillId="2" borderId="0" xfId="0" applyNumberFormat="1" applyFont="1" applyFill="1" applyBorder="1"/>
    <xf numFmtId="9" fontId="13" fillId="0" borderId="0" xfId="0" applyNumberFormat="1" applyFont="1" applyFill="1" applyBorder="1" applyAlignment="1">
      <alignment horizontal="left"/>
    </xf>
    <xf numFmtId="0" fontId="7" fillId="0" borderId="0" xfId="0" applyFont="1" applyBorder="1" applyAlignment="1"/>
    <xf numFmtId="3" fontId="11" fillId="4" borderId="0" xfId="0" applyNumberFormat="1" applyFont="1" applyFill="1" applyBorder="1"/>
    <xf numFmtId="9" fontId="11" fillId="0" borderId="0" xfId="0" applyNumberFormat="1" applyFont="1" applyFill="1" applyBorder="1" applyAlignment="1">
      <alignment horizontal="left"/>
    </xf>
    <xf numFmtId="164" fontId="13" fillId="0" borderId="0" xfId="2" applyNumberFormat="1" applyFont="1" applyBorder="1"/>
    <xf numFmtId="9" fontId="11" fillId="0" borderId="1" xfId="0" applyNumberFormat="1" applyFont="1" applyFill="1" applyBorder="1" applyAlignment="1">
      <alignment horizontal="left"/>
    </xf>
    <xf numFmtId="0" fontId="12" fillId="0" borderId="0" xfId="0" applyFont="1" applyFill="1" applyBorder="1"/>
    <xf numFmtId="3" fontId="12" fillId="2" borderId="2" xfId="0" applyNumberFormat="1" applyFont="1" applyFill="1" applyBorder="1"/>
    <xf numFmtId="9" fontId="12" fillId="0" borderId="2" xfId="0" applyNumberFormat="1" applyFont="1" applyFill="1" applyBorder="1" applyAlignment="1">
      <alignment horizontal="left"/>
    </xf>
    <xf numFmtId="0" fontId="11" fillId="0" borderId="0" xfId="0" applyFont="1" applyFill="1" applyBorder="1"/>
    <xf numFmtId="3" fontId="11" fillId="0" borderId="0" xfId="0" applyNumberFormat="1" applyFont="1" applyBorder="1"/>
    <xf numFmtId="0" fontId="16" fillId="5" borderId="3" xfId="0" applyFont="1" applyFill="1" applyBorder="1"/>
    <xf numFmtId="0" fontId="18" fillId="0" borderId="0" xfId="0" quotePrefix="1" applyFont="1" applyFill="1" applyBorder="1"/>
    <xf numFmtId="9" fontId="12" fillId="3" borderId="0" xfId="0" applyNumberFormat="1" applyFont="1" applyFill="1" applyBorder="1" applyAlignment="1">
      <alignment horizontal="left"/>
    </xf>
    <xf numFmtId="3" fontId="13" fillId="6" borderId="4" xfId="0" applyNumberFormat="1" applyFont="1" applyFill="1" applyBorder="1"/>
    <xf numFmtId="9" fontId="13" fillId="0" borderId="3" xfId="0" applyNumberFormat="1" applyFont="1" applyFill="1" applyBorder="1" applyAlignment="1">
      <alignment horizontal="left"/>
    </xf>
    <xf numFmtId="3" fontId="13" fillId="6" borderId="3" xfId="0" applyNumberFormat="1" applyFont="1" applyFill="1" applyBorder="1"/>
    <xf numFmtId="9" fontId="13" fillId="0" borderId="5" xfId="0" applyNumberFormat="1" applyFont="1" applyFill="1" applyBorder="1" applyAlignment="1">
      <alignment horizontal="left"/>
    </xf>
    <xf numFmtId="3" fontId="13" fillId="6" borderId="6" xfId="0" applyNumberFormat="1" applyFont="1" applyFill="1" applyBorder="1"/>
    <xf numFmtId="3" fontId="13" fillId="6" borderId="0" xfId="0" applyNumberFormat="1" applyFont="1" applyFill="1" applyBorder="1"/>
    <xf numFmtId="9" fontId="13" fillId="0" borderId="7" xfId="0" applyNumberFormat="1" applyFont="1" applyFill="1" applyBorder="1" applyAlignment="1">
      <alignment horizontal="left"/>
    </xf>
    <xf numFmtId="0" fontId="19" fillId="0" borderId="0" xfId="0" applyFont="1" applyBorder="1"/>
    <xf numFmtId="3" fontId="13" fillId="6" borderId="8" xfId="0" applyNumberFormat="1" applyFont="1" applyFill="1" applyBorder="1"/>
    <xf numFmtId="9" fontId="13" fillId="0" borderId="1" xfId="0" applyNumberFormat="1" applyFont="1" applyFill="1" applyBorder="1" applyAlignment="1">
      <alignment horizontal="left"/>
    </xf>
    <xf numFmtId="3" fontId="13" fillId="6" borderId="1" xfId="0" applyNumberFormat="1" applyFont="1" applyFill="1" applyBorder="1"/>
    <xf numFmtId="9" fontId="13" fillId="0" borderId="9" xfId="0" applyNumberFormat="1" applyFont="1" applyFill="1" applyBorder="1" applyAlignment="1">
      <alignment horizontal="left"/>
    </xf>
    <xf numFmtId="3" fontId="11" fillId="0" borderId="0" xfId="1" applyNumberFormat="1" applyFont="1" applyFill="1" applyBorder="1"/>
    <xf numFmtId="9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/>
    <xf numFmtId="3" fontId="11" fillId="4" borderId="1" xfId="0" applyNumberFormat="1" applyFont="1" applyFill="1" applyBorder="1"/>
    <xf numFmtId="3" fontId="13" fillId="6" borderId="10" xfId="0" applyNumberFormat="1" applyFont="1" applyFill="1" applyBorder="1"/>
    <xf numFmtId="9" fontId="13" fillId="0" borderId="11" xfId="0" applyNumberFormat="1" applyFont="1" applyFill="1" applyBorder="1" applyAlignment="1">
      <alignment horizontal="left"/>
    </xf>
    <xf numFmtId="3" fontId="13" fillId="6" borderId="11" xfId="0" applyNumberFormat="1" applyFont="1" applyFill="1" applyBorder="1"/>
    <xf numFmtId="9" fontId="13" fillId="0" borderId="12" xfId="0" applyNumberFormat="1" applyFont="1" applyFill="1" applyBorder="1" applyAlignment="1">
      <alignment horizontal="left"/>
    </xf>
    <xf numFmtId="0" fontId="10" fillId="3" borderId="0" xfId="0" quotePrefix="1" applyFont="1" applyFill="1" applyBorder="1" applyAlignment="1">
      <alignment horizontal="left"/>
    </xf>
    <xf numFmtId="0" fontId="6" fillId="0" borderId="0" xfId="0" applyFont="1" applyFill="1"/>
    <xf numFmtId="0" fontId="20" fillId="0" borderId="0" xfId="0" applyFont="1" applyFill="1"/>
    <xf numFmtId="0" fontId="10" fillId="3" borderId="6" xfId="0" quotePrefix="1" applyFont="1" applyFill="1" applyBorder="1" applyAlignment="1">
      <alignment horizontal="center"/>
    </xf>
    <xf numFmtId="0" fontId="11" fillId="0" borderId="6" xfId="0" applyFont="1" applyBorder="1"/>
    <xf numFmtId="3" fontId="13" fillId="2" borderId="6" xfId="0" applyNumberFormat="1" applyFont="1" applyFill="1" applyBorder="1"/>
    <xf numFmtId="3" fontId="11" fillId="4" borderId="6" xfId="0" applyNumberFormat="1" applyFont="1" applyFill="1" applyBorder="1"/>
    <xf numFmtId="3" fontId="12" fillId="2" borderId="13" xfId="0" applyNumberFormat="1" applyFont="1" applyFill="1" applyBorder="1"/>
    <xf numFmtId="3" fontId="11" fillId="0" borderId="6" xfId="0" applyNumberFormat="1" applyFont="1" applyBorder="1"/>
    <xf numFmtId="0" fontId="1" fillId="0" borderId="6" xfId="0" applyFont="1" applyFill="1" applyBorder="1" applyProtection="1"/>
    <xf numFmtId="0" fontId="1" fillId="0" borderId="0" xfId="0" applyFont="1" applyFill="1" applyBorder="1" applyProtection="1"/>
    <xf numFmtId="3" fontId="11" fillId="0" borderId="6" xfId="1" applyNumberFormat="1" applyFont="1" applyFill="1" applyBorder="1"/>
    <xf numFmtId="0" fontId="12" fillId="0" borderId="6" xfId="0" applyFont="1" applyFill="1" applyBorder="1"/>
    <xf numFmtId="3" fontId="11" fillId="4" borderId="8" xfId="0" applyNumberFormat="1" applyFont="1" applyFill="1" applyBorder="1"/>
    <xf numFmtId="3" fontId="11" fillId="7" borderId="0" xfId="0" applyNumberFormat="1" applyFont="1" applyFill="1" applyBorder="1"/>
    <xf numFmtId="3" fontId="11" fillId="7" borderId="1" xfId="0" applyNumberFormat="1" applyFont="1" applyFill="1" applyBorder="1"/>
    <xf numFmtId="0" fontId="5" fillId="0" borderId="0" xfId="0" applyFont="1" applyFill="1" applyAlignment="1">
      <alignment horizontal="left" wrapText="1" shrinkToFit="1"/>
    </xf>
    <xf numFmtId="0" fontId="17" fillId="5" borderId="4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2" fillId="0" borderId="0" xfId="0" applyFont="1" applyFill="1" applyProtection="1"/>
    <xf numFmtId="3" fontId="11" fillId="0" borderId="0" xfId="0" applyNumberFormat="1" applyFont="1" applyFill="1" applyBorder="1"/>
    <xf numFmtId="9" fontId="12" fillId="0" borderId="0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ro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Q143"/>
  <sheetViews>
    <sheetView showGridLines="0" tabSelected="1" zoomScaleNormal="100" zoomScaleSheetLayoutView="85" workbookViewId="0">
      <pane ySplit="12" topLeftCell="A121" activePane="bottomLeft" state="frozen"/>
      <selection pane="bottomLeft" activeCell="C143" sqref="C143"/>
    </sheetView>
  </sheetViews>
  <sheetFormatPr defaultColWidth="16" defaultRowHeight="12.75" x14ac:dyDescent="0.2"/>
  <cols>
    <col min="1" max="1" width="7.85546875" style="1" customWidth="1"/>
    <col min="2" max="2" width="5.85546875" style="1" customWidth="1"/>
    <col min="3" max="3" width="7.7109375" style="1" customWidth="1"/>
    <col min="4" max="4" width="44.5703125" style="1" customWidth="1"/>
    <col min="5" max="5" width="12.5703125" style="1" customWidth="1"/>
    <col min="6" max="6" width="8.85546875" style="1" customWidth="1"/>
    <col min="7" max="7" width="8.5703125" style="1" customWidth="1"/>
    <col min="8" max="9" width="8.85546875" style="1" customWidth="1"/>
    <col min="10" max="10" width="10.85546875" style="1" bestFit="1" customWidth="1"/>
    <col min="11" max="12" width="8.85546875" style="1" customWidth="1"/>
    <col min="13" max="13" width="10.140625" style="1" bestFit="1" customWidth="1"/>
    <col min="14" max="14" width="9.85546875" style="1" customWidth="1"/>
    <col min="15" max="15" width="8.85546875" style="1" customWidth="1"/>
    <col min="16" max="16" width="10.140625" style="1" bestFit="1" customWidth="1"/>
    <col min="17" max="18" width="8.85546875" style="1" customWidth="1"/>
    <col min="19" max="19" width="10.140625" style="1" bestFit="1" customWidth="1"/>
    <col min="20" max="21" width="8.85546875" style="1" customWidth="1"/>
    <col min="22" max="22" width="10.140625" style="1" bestFit="1" customWidth="1"/>
    <col min="23" max="24" width="8.85546875" style="1" customWidth="1"/>
    <col min="25" max="16384" width="16" style="1"/>
  </cols>
  <sheetData>
    <row r="1" spans="1:15" s="3" customFormat="1" ht="19.5" x14ac:dyDescent="0.3">
      <c r="C1" s="1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s="3" customFormat="1" ht="16.5" x14ac:dyDescent="0.25">
      <c r="C2" s="4"/>
      <c r="D2" s="4"/>
      <c r="M2" s="5"/>
    </row>
    <row r="3" spans="1:15" s="3" customFormat="1" ht="16.5" x14ac:dyDescent="0.25">
      <c r="A3" s="8" t="s">
        <v>1</v>
      </c>
      <c r="B3" s="8"/>
      <c r="C3" s="9"/>
      <c r="D3" s="9"/>
      <c r="E3" s="9"/>
      <c r="F3" s="9"/>
      <c r="G3" s="75"/>
      <c r="H3" s="75"/>
      <c r="I3" s="75"/>
      <c r="J3" s="75"/>
      <c r="K3" s="75"/>
      <c r="L3" s="75"/>
      <c r="M3" s="75"/>
    </row>
    <row r="4" spans="1:15" s="3" customFormat="1" ht="16.5" x14ac:dyDescent="0.25">
      <c r="A4" s="8" t="s">
        <v>2</v>
      </c>
      <c r="B4" s="8"/>
      <c r="C4" s="10"/>
      <c r="D4" s="10"/>
      <c r="E4" s="9"/>
      <c r="F4" s="9"/>
      <c r="G4" s="6"/>
      <c r="H4" s="6"/>
      <c r="I4" s="6"/>
      <c r="J4" s="6"/>
      <c r="K4" s="6"/>
      <c r="L4" s="6"/>
      <c r="M4" s="6"/>
    </row>
    <row r="5" spans="1:15" s="3" customFormat="1" ht="16.5" x14ac:dyDescent="0.25">
      <c r="A5" s="8" t="s">
        <v>3</v>
      </c>
      <c r="B5" s="8"/>
      <c r="C5" s="10"/>
      <c r="D5" s="10"/>
      <c r="E5" s="9"/>
      <c r="F5" s="9"/>
      <c r="G5" s="6"/>
      <c r="H5" s="6"/>
      <c r="I5" s="6"/>
      <c r="J5" s="6"/>
      <c r="K5" s="6"/>
      <c r="L5" s="6"/>
      <c r="M5" s="6"/>
    </row>
    <row r="6" spans="1:15" s="3" customFormat="1" ht="16.5" x14ac:dyDescent="0.25">
      <c r="A6" s="8" t="s">
        <v>51</v>
      </c>
      <c r="B6" s="8"/>
      <c r="C6" s="10"/>
      <c r="D6" s="10"/>
      <c r="E6" s="9"/>
      <c r="F6" s="9"/>
      <c r="G6" s="12"/>
      <c r="H6" s="12"/>
      <c r="I6" s="12"/>
      <c r="J6" s="12"/>
      <c r="K6" s="12"/>
      <c r="L6" s="12"/>
      <c r="M6" s="12"/>
    </row>
    <row r="7" spans="1:15" s="3" customFormat="1" ht="16.5" x14ac:dyDescent="0.25">
      <c r="A7" s="8" t="s">
        <v>4</v>
      </c>
      <c r="B7" s="8"/>
      <c r="C7" s="10"/>
      <c r="D7" s="10"/>
      <c r="E7" s="9"/>
      <c r="F7" s="9"/>
      <c r="G7" s="6"/>
      <c r="H7" s="6"/>
      <c r="I7" s="6"/>
      <c r="J7" s="6"/>
      <c r="K7" s="6"/>
      <c r="L7" s="6"/>
      <c r="M7" s="6"/>
    </row>
    <row r="8" spans="1:15" s="3" customFormat="1" ht="16.5" x14ac:dyDescent="0.25">
      <c r="A8" s="60"/>
      <c r="B8" s="60"/>
      <c r="C8" s="4"/>
      <c r="D8" s="4"/>
      <c r="E8" s="12"/>
      <c r="F8" s="12"/>
      <c r="G8" s="12"/>
      <c r="H8" s="12"/>
      <c r="I8" s="12"/>
      <c r="J8" s="12"/>
      <c r="K8" s="12"/>
      <c r="L8" s="12"/>
      <c r="M8" s="12"/>
    </row>
    <row r="9" spans="1:15" s="3" customFormat="1" ht="16.5" x14ac:dyDescent="0.25">
      <c r="A9" s="61" t="s">
        <v>45</v>
      </c>
      <c r="B9" s="60"/>
      <c r="C9" s="4"/>
      <c r="D9" s="4"/>
      <c r="E9" s="12"/>
      <c r="F9" s="12"/>
      <c r="G9" s="12"/>
      <c r="H9" s="12"/>
      <c r="I9" s="12"/>
      <c r="J9" s="12"/>
      <c r="K9" s="12"/>
      <c r="L9" s="12"/>
      <c r="M9" s="12"/>
    </row>
    <row r="10" spans="1:15" s="16" customFormat="1" ht="15" x14ac:dyDescent="0.25">
      <c r="A10" s="36"/>
      <c r="B10" s="36"/>
      <c r="C10" s="36"/>
      <c r="D10" s="36"/>
      <c r="E10" s="36"/>
      <c r="F10" s="36"/>
      <c r="G10" s="76"/>
      <c r="H10" s="77"/>
      <c r="I10" s="77"/>
      <c r="J10" s="77"/>
      <c r="K10" s="77"/>
      <c r="L10" s="77"/>
      <c r="M10" s="77"/>
      <c r="N10" s="77"/>
    </row>
    <row r="11" spans="1:15" s="16" customFormat="1" ht="15" customHeight="1" x14ac:dyDescent="0.25">
      <c r="A11" s="59" t="s">
        <v>10</v>
      </c>
      <c r="B11" s="59"/>
      <c r="C11" s="14"/>
      <c r="D11" s="14"/>
      <c r="E11" s="14" t="s">
        <v>44</v>
      </c>
      <c r="F11" s="15" t="s">
        <v>11</v>
      </c>
      <c r="G11" s="62">
        <v>2022</v>
      </c>
      <c r="H11" s="15" t="s">
        <v>11</v>
      </c>
      <c r="I11" s="14">
        <v>2023</v>
      </c>
      <c r="J11" s="15" t="s">
        <v>11</v>
      </c>
      <c r="K11" s="14">
        <v>2024</v>
      </c>
      <c r="L11" s="15" t="s">
        <v>11</v>
      </c>
      <c r="M11" s="14">
        <f>K11+1</f>
        <v>2025</v>
      </c>
      <c r="N11" s="15" t="s">
        <v>11</v>
      </c>
    </row>
    <row r="12" spans="1:15" s="16" customFormat="1" ht="15" x14ac:dyDescent="0.25">
      <c r="A12" s="17"/>
      <c r="B12" s="18"/>
      <c r="C12" s="18"/>
      <c r="D12" s="22" t="s">
        <v>24</v>
      </c>
      <c r="E12" s="14"/>
      <c r="F12" s="15"/>
      <c r="G12" s="62"/>
      <c r="H12" s="15"/>
      <c r="I12" s="14"/>
      <c r="J12" s="15"/>
      <c r="K12" s="14"/>
      <c r="L12" s="15"/>
      <c r="M12" s="14"/>
      <c r="N12" s="15"/>
    </row>
    <row r="13" spans="1:15" s="16" customFormat="1" ht="15" x14ac:dyDescent="0.25">
      <c r="A13" s="19"/>
      <c r="B13" s="19" t="s">
        <v>13</v>
      </c>
      <c r="C13" s="19"/>
      <c r="E13" s="20"/>
      <c r="G13" s="63"/>
      <c r="I13" s="20"/>
      <c r="J13" s="20"/>
      <c r="K13" s="20"/>
      <c r="L13" s="20"/>
      <c r="M13" s="20"/>
      <c r="N13" s="20"/>
    </row>
    <row r="14" spans="1:15" s="21" customFormat="1" ht="15" x14ac:dyDescent="0.25">
      <c r="C14" s="22" t="s">
        <v>16</v>
      </c>
      <c r="D14" s="23"/>
      <c r="E14" s="24">
        <f>G14+I14+K14+M14</f>
        <v>5600</v>
      </c>
      <c r="F14" s="25">
        <f>E14/E38</f>
        <v>0.26168224299065418</v>
      </c>
      <c r="G14" s="64">
        <f>SUM(G15:G19)</f>
        <v>1400</v>
      </c>
      <c r="H14" s="25">
        <f>G14/G38</f>
        <v>0.26168224299065418</v>
      </c>
      <c r="I14" s="24">
        <f>SUM(I15:I19)</f>
        <v>1400</v>
      </c>
      <c r="J14" s="25">
        <f>I14/I38</f>
        <v>0.26168224299065418</v>
      </c>
      <c r="K14" s="24">
        <f>SUM(K15:K19)</f>
        <v>1400</v>
      </c>
      <c r="L14" s="25">
        <f>K14/K38</f>
        <v>0.26168224299065418</v>
      </c>
      <c r="M14" s="24">
        <f>SUM(M15:M19)</f>
        <v>1400</v>
      </c>
      <c r="N14" s="25">
        <f>M14/M38</f>
        <v>0.26168224299065418</v>
      </c>
    </row>
    <row r="15" spans="1:15" s="16" customFormat="1" ht="15" x14ac:dyDescent="0.25">
      <c r="C15" s="26"/>
      <c r="D15" s="13" t="s">
        <v>5</v>
      </c>
      <c r="E15" s="73">
        <f t="shared" ref="E15:E38" si="0">G15+I15+K15+M15</f>
        <v>400</v>
      </c>
      <c r="F15" s="28"/>
      <c r="G15" s="65">
        <v>100</v>
      </c>
      <c r="H15" s="28"/>
      <c r="I15" s="27">
        <v>100</v>
      </c>
      <c r="J15" s="28"/>
      <c r="K15" s="27">
        <v>100</v>
      </c>
      <c r="L15" s="28"/>
      <c r="M15" s="27">
        <v>100</v>
      </c>
      <c r="N15" s="28"/>
      <c r="O15" s="29" t="s">
        <v>12</v>
      </c>
    </row>
    <row r="16" spans="1:15" s="16" customFormat="1" ht="15" x14ac:dyDescent="0.25">
      <c r="C16" s="26"/>
      <c r="D16" s="13" t="s">
        <v>6</v>
      </c>
      <c r="E16" s="73">
        <f t="shared" si="0"/>
        <v>1200</v>
      </c>
      <c r="F16" s="28"/>
      <c r="G16" s="65">
        <v>300</v>
      </c>
      <c r="H16" s="28"/>
      <c r="I16" s="27">
        <v>300</v>
      </c>
      <c r="J16" s="28"/>
      <c r="K16" s="27">
        <v>300</v>
      </c>
      <c r="L16" s="28"/>
      <c r="M16" s="27">
        <v>300</v>
      </c>
      <c r="N16" s="28"/>
      <c r="O16" s="29" t="s">
        <v>12</v>
      </c>
    </row>
    <row r="17" spans="1:17" s="16" customFormat="1" ht="15" x14ac:dyDescent="0.25">
      <c r="C17" s="26"/>
      <c r="D17" s="13" t="s">
        <v>7</v>
      </c>
      <c r="E17" s="73">
        <f t="shared" si="0"/>
        <v>2000</v>
      </c>
      <c r="F17" s="28"/>
      <c r="G17" s="65">
        <v>500</v>
      </c>
      <c r="H17" s="28"/>
      <c r="I17" s="27">
        <v>500</v>
      </c>
      <c r="J17" s="28"/>
      <c r="K17" s="27">
        <v>500</v>
      </c>
      <c r="L17" s="28"/>
      <c r="M17" s="27">
        <v>500</v>
      </c>
      <c r="N17" s="28"/>
      <c r="O17" s="29" t="s">
        <v>12</v>
      </c>
    </row>
    <row r="18" spans="1:17" s="16" customFormat="1" ht="15" x14ac:dyDescent="0.25">
      <c r="C18" s="26"/>
      <c r="D18" s="13" t="s">
        <v>8</v>
      </c>
      <c r="E18" s="73">
        <f t="shared" si="0"/>
        <v>800</v>
      </c>
      <c r="F18" s="28"/>
      <c r="G18" s="65">
        <v>200</v>
      </c>
      <c r="H18" s="28"/>
      <c r="I18" s="27">
        <v>200</v>
      </c>
      <c r="J18" s="28"/>
      <c r="K18" s="27">
        <v>200</v>
      </c>
      <c r="L18" s="28"/>
      <c r="M18" s="27">
        <v>200</v>
      </c>
      <c r="N18" s="28"/>
      <c r="O18" s="29" t="s">
        <v>12</v>
      </c>
    </row>
    <row r="19" spans="1:17" s="16" customFormat="1" ht="15" x14ac:dyDescent="0.25">
      <c r="C19" s="26"/>
      <c r="D19" s="13" t="s">
        <v>9</v>
      </c>
      <c r="E19" s="73">
        <f t="shared" si="0"/>
        <v>1200</v>
      </c>
      <c r="F19" s="28"/>
      <c r="G19" s="65">
        <v>300</v>
      </c>
      <c r="H19" s="28"/>
      <c r="I19" s="27">
        <v>300</v>
      </c>
      <c r="J19" s="28"/>
      <c r="K19" s="27">
        <v>300</v>
      </c>
      <c r="L19" s="28"/>
      <c r="M19" s="27">
        <v>300</v>
      </c>
      <c r="N19" s="28"/>
      <c r="O19" s="29" t="s">
        <v>12</v>
      </c>
    </row>
    <row r="20" spans="1:17" s="21" customFormat="1" ht="15" x14ac:dyDescent="0.25">
      <c r="C20" s="22" t="s">
        <v>20</v>
      </c>
      <c r="D20" s="23"/>
      <c r="E20" s="24">
        <f t="shared" si="0"/>
        <v>6800</v>
      </c>
      <c r="F20" s="25">
        <f>E20/E38</f>
        <v>0.31775700934579437</v>
      </c>
      <c r="G20" s="64">
        <f>SUM(G21:G25)</f>
        <v>1700</v>
      </c>
      <c r="H20" s="25">
        <f>G20/G38</f>
        <v>0.31775700934579437</v>
      </c>
      <c r="I20" s="24">
        <f>SUM(I21:I25)</f>
        <v>1700</v>
      </c>
      <c r="J20" s="25">
        <f>I20/I38</f>
        <v>0.31775700934579437</v>
      </c>
      <c r="K20" s="24">
        <f>SUM(K21:K25)</f>
        <v>1700</v>
      </c>
      <c r="L20" s="25">
        <f>K20/K38</f>
        <v>0.31775700934579437</v>
      </c>
      <c r="M20" s="24">
        <f>SUM(M21:M25)</f>
        <v>1700</v>
      </c>
      <c r="N20" s="25">
        <f>M20/M38</f>
        <v>0.31775700934579437</v>
      </c>
    </row>
    <row r="21" spans="1:17" s="16" customFormat="1" ht="15" x14ac:dyDescent="0.25">
      <c r="C21" s="26"/>
      <c r="D21" s="13" t="s">
        <v>5</v>
      </c>
      <c r="E21" s="73">
        <f t="shared" si="0"/>
        <v>400</v>
      </c>
      <c r="F21" s="28"/>
      <c r="G21" s="65">
        <v>100</v>
      </c>
      <c r="H21" s="28"/>
      <c r="I21" s="27">
        <v>100</v>
      </c>
      <c r="J21" s="28"/>
      <c r="K21" s="27">
        <v>100</v>
      </c>
      <c r="L21" s="28"/>
      <c r="M21" s="27">
        <v>100</v>
      </c>
      <c r="N21" s="28"/>
      <c r="O21" s="29" t="s">
        <v>12</v>
      </c>
    </row>
    <row r="22" spans="1:17" s="16" customFormat="1" ht="15" x14ac:dyDescent="0.25">
      <c r="C22" s="26"/>
      <c r="D22" s="13" t="s">
        <v>6</v>
      </c>
      <c r="E22" s="73">
        <f t="shared" si="0"/>
        <v>1600</v>
      </c>
      <c r="F22" s="28"/>
      <c r="G22" s="65">
        <v>400</v>
      </c>
      <c r="H22" s="28"/>
      <c r="I22" s="27">
        <v>400</v>
      </c>
      <c r="J22" s="28"/>
      <c r="K22" s="27">
        <v>400</v>
      </c>
      <c r="L22" s="28"/>
      <c r="M22" s="27">
        <v>400</v>
      </c>
      <c r="N22" s="28"/>
      <c r="O22" s="29" t="s">
        <v>12</v>
      </c>
    </row>
    <row r="23" spans="1:17" s="16" customFormat="1" ht="15" x14ac:dyDescent="0.25">
      <c r="C23" s="26"/>
      <c r="D23" s="13" t="s">
        <v>7</v>
      </c>
      <c r="E23" s="73">
        <f t="shared" si="0"/>
        <v>3600</v>
      </c>
      <c r="F23" s="28"/>
      <c r="G23" s="65">
        <v>900</v>
      </c>
      <c r="H23" s="28"/>
      <c r="I23" s="27">
        <v>900</v>
      </c>
      <c r="J23" s="28"/>
      <c r="K23" s="27">
        <v>900</v>
      </c>
      <c r="L23" s="28"/>
      <c r="M23" s="27">
        <v>900</v>
      </c>
      <c r="N23" s="28"/>
      <c r="O23" s="29" t="s">
        <v>12</v>
      </c>
    </row>
    <row r="24" spans="1:17" s="16" customFormat="1" ht="15" x14ac:dyDescent="0.25">
      <c r="C24" s="26"/>
      <c r="D24" s="13" t="s">
        <v>8</v>
      </c>
      <c r="E24" s="73">
        <f t="shared" si="0"/>
        <v>400</v>
      </c>
      <c r="F24" s="28"/>
      <c r="G24" s="65">
        <v>100</v>
      </c>
      <c r="H24" s="28"/>
      <c r="I24" s="27">
        <v>100</v>
      </c>
      <c r="J24" s="28"/>
      <c r="K24" s="27">
        <v>100</v>
      </c>
      <c r="L24" s="28"/>
      <c r="M24" s="27">
        <v>100</v>
      </c>
      <c r="N24" s="28"/>
      <c r="O24" s="29" t="s">
        <v>12</v>
      </c>
    </row>
    <row r="25" spans="1:17" s="16" customFormat="1" ht="15" x14ac:dyDescent="0.25">
      <c r="C25" s="26"/>
      <c r="D25" s="13" t="s">
        <v>9</v>
      </c>
      <c r="E25" s="73">
        <f t="shared" si="0"/>
        <v>800</v>
      </c>
      <c r="F25" s="28"/>
      <c r="G25" s="65">
        <v>200</v>
      </c>
      <c r="H25" s="28"/>
      <c r="I25" s="27">
        <v>200</v>
      </c>
      <c r="J25" s="28"/>
      <c r="K25" s="27">
        <v>200</v>
      </c>
      <c r="L25" s="28"/>
      <c r="M25" s="27">
        <v>200</v>
      </c>
      <c r="N25" s="28"/>
      <c r="O25" s="29" t="s">
        <v>12</v>
      </c>
    </row>
    <row r="26" spans="1:17" s="21" customFormat="1" ht="15" x14ac:dyDescent="0.25">
      <c r="C26" s="22" t="s">
        <v>14</v>
      </c>
      <c r="D26" s="23"/>
      <c r="E26" s="24">
        <f t="shared" si="0"/>
        <v>7000</v>
      </c>
      <c r="F26" s="25">
        <f>E26/E38</f>
        <v>0.32710280373831774</v>
      </c>
      <c r="G26" s="64">
        <f>SUM(G27:G31)</f>
        <v>1750</v>
      </c>
      <c r="H26" s="25">
        <f>G26/G38</f>
        <v>0.32710280373831774</v>
      </c>
      <c r="I26" s="24">
        <f t="shared" ref="I26" si="1">SUM(I27:I31)</f>
        <v>1750</v>
      </c>
      <c r="J26" s="25">
        <f t="shared" ref="J26" si="2">I26/I38</f>
        <v>0.32710280373831774</v>
      </c>
      <c r="K26" s="24">
        <f t="shared" ref="K26" si="3">SUM(K27:K31)</f>
        <v>1750</v>
      </c>
      <c r="L26" s="25">
        <f t="shared" ref="L26" si="4">K26/K38</f>
        <v>0.32710280373831774</v>
      </c>
      <c r="M26" s="24">
        <f t="shared" ref="M26" si="5">SUM(M27:M31)</f>
        <v>1750</v>
      </c>
      <c r="N26" s="25">
        <f t="shared" ref="N26" si="6">M26/M38</f>
        <v>0.32710280373831774</v>
      </c>
    </row>
    <row r="27" spans="1:17" s="16" customFormat="1" ht="15" x14ac:dyDescent="0.25">
      <c r="C27" s="26"/>
      <c r="D27" s="13" t="s">
        <v>5</v>
      </c>
      <c r="E27" s="73">
        <f t="shared" si="0"/>
        <v>400</v>
      </c>
      <c r="F27" s="28"/>
      <c r="G27" s="65">
        <v>100</v>
      </c>
      <c r="H27" s="28"/>
      <c r="I27" s="27">
        <v>100</v>
      </c>
      <c r="J27" s="28"/>
      <c r="K27" s="27">
        <v>100</v>
      </c>
      <c r="L27" s="28"/>
      <c r="M27" s="27">
        <v>100</v>
      </c>
      <c r="N27" s="28"/>
      <c r="O27" s="29" t="s">
        <v>12</v>
      </c>
    </row>
    <row r="28" spans="1:17" s="16" customFormat="1" ht="15" x14ac:dyDescent="0.25">
      <c r="C28" s="26"/>
      <c r="D28" s="13" t="s">
        <v>6</v>
      </c>
      <c r="E28" s="73">
        <f t="shared" si="0"/>
        <v>1600</v>
      </c>
      <c r="F28" s="28"/>
      <c r="G28" s="65">
        <v>400</v>
      </c>
      <c r="H28" s="28"/>
      <c r="I28" s="27">
        <v>400</v>
      </c>
      <c r="J28" s="28"/>
      <c r="K28" s="27">
        <v>400</v>
      </c>
      <c r="L28" s="28"/>
      <c r="M28" s="27">
        <v>400</v>
      </c>
      <c r="N28" s="28"/>
      <c r="O28" s="29" t="s">
        <v>12</v>
      </c>
    </row>
    <row r="29" spans="1:17" s="16" customFormat="1" ht="15" x14ac:dyDescent="0.25">
      <c r="C29" s="26"/>
      <c r="D29" s="13" t="s">
        <v>7</v>
      </c>
      <c r="E29" s="73">
        <f t="shared" si="0"/>
        <v>3800</v>
      </c>
      <c r="F29" s="28"/>
      <c r="G29" s="65">
        <v>950</v>
      </c>
      <c r="H29" s="28"/>
      <c r="I29" s="27">
        <v>950</v>
      </c>
      <c r="J29" s="28"/>
      <c r="K29" s="27">
        <v>950</v>
      </c>
      <c r="L29" s="28"/>
      <c r="M29" s="27">
        <v>950</v>
      </c>
      <c r="N29" s="28"/>
      <c r="O29" s="29" t="s">
        <v>12</v>
      </c>
    </row>
    <row r="30" spans="1:17" s="16" customFormat="1" ht="15" x14ac:dyDescent="0.25">
      <c r="C30" s="26"/>
      <c r="D30" s="13" t="s">
        <v>8</v>
      </c>
      <c r="E30" s="73">
        <f t="shared" si="0"/>
        <v>200</v>
      </c>
      <c r="F30" s="28"/>
      <c r="G30" s="65">
        <v>50</v>
      </c>
      <c r="H30" s="28"/>
      <c r="I30" s="27">
        <v>50</v>
      </c>
      <c r="J30" s="28"/>
      <c r="K30" s="27">
        <v>50</v>
      </c>
      <c r="L30" s="28"/>
      <c r="M30" s="27">
        <v>50</v>
      </c>
      <c r="N30" s="28"/>
      <c r="O30" s="29" t="s">
        <v>12</v>
      </c>
    </row>
    <row r="31" spans="1:17" s="16" customFormat="1" ht="15" x14ac:dyDescent="0.25">
      <c r="C31" s="26"/>
      <c r="D31" s="13" t="s">
        <v>9</v>
      </c>
      <c r="E31" s="73">
        <f t="shared" si="0"/>
        <v>1000</v>
      </c>
      <c r="F31" s="28"/>
      <c r="G31" s="65">
        <v>250</v>
      </c>
      <c r="H31" s="28"/>
      <c r="I31" s="27">
        <v>250</v>
      </c>
      <c r="J31" s="28"/>
      <c r="K31" s="27">
        <v>250</v>
      </c>
      <c r="L31" s="28"/>
      <c r="M31" s="27">
        <v>250</v>
      </c>
      <c r="N31" s="28"/>
      <c r="O31" s="29" t="s">
        <v>12</v>
      </c>
    </row>
    <row r="32" spans="1:17" s="16" customFormat="1" ht="15" x14ac:dyDescent="0.25">
      <c r="A32" s="21"/>
      <c r="B32" s="21"/>
      <c r="C32" s="22" t="s">
        <v>15</v>
      </c>
      <c r="D32" s="23"/>
      <c r="E32" s="24">
        <f t="shared" si="0"/>
        <v>2000</v>
      </c>
      <c r="F32" s="25">
        <f>E32/E38</f>
        <v>9.3457943925233641E-2</v>
      </c>
      <c r="G32" s="64">
        <f>SUM(G33:G37)</f>
        <v>500</v>
      </c>
      <c r="H32" s="25">
        <f>G32/G38</f>
        <v>9.3457943925233641E-2</v>
      </c>
      <c r="I32" s="24">
        <f t="shared" ref="I32" si="7">SUM(I33:I37)</f>
        <v>500</v>
      </c>
      <c r="J32" s="25">
        <f t="shared" ref="J32" si="8">I32/I38</f>
        <v>9.3457943925233641E-2</v>
      </c>
      <c r="K32" s="24">
        <f t="shared" ref="K32" si="9">SUM(K33:K37)</f>
        <v>500</v>
      </c>
      <c r="L32" s="25">
        <f t="shared" ref="L32" si="10">K32/K38</f>
        <v>9.3457943925233641E-2</v>
      </c>
      <c r="M32" s="24">
        <f t="shared" ref="M32" si="11">SUM(M33:M37)</f>
        <v>500</v>
      </c>
      <c r="N32" s="25">
        <f t="shared" ref="N32" si="12">M32/M38</f>
        <v>9.3457943925233641E-2</v>
      </c>
      <c r="O32" s="21"/>
      <c r="P32" s="21"/>
      <c r="Q32" s="21"/>
    </row>
    <row r="33" spans="1:15" s="16" customFormat="1" ht="15" x14ac:dyDescent="0.25">
      <c r="C33" s="26"/>
      <c r="D33" s="13" t="s">
        <v>5</v>
      </c>
      <c r="E33" s="73">
        <f t="shared" si="0"/>
        <v>0</v>
      </c>
      <c r="F33" s="28"/>
      <c r="G33" s="65">
        <v>0</v>
      </c>
      <c r="H33" s="28"/>
      <c r="I33" s="27">
        <v>0</v>
      </c>
      <c r="J33" s="28"/>
      <c r="K33" s="27">
        <v>0</v>
      </c>
      <c r="L33" s="28"/>
      <c r="M33" s="27">
        <v>0</v>
      </c>
      <c r="N33" s="28"/>
      <c r="O33" s="29" t="s">
        <v>12</v>
      </c>
    </row>
    <row r="34" spans="1:15" s="16" customFormat="1" ht="15" x14ac:dyDescent="0.25">
      <c r="C34" s="26"/>
      <c r="D34" s="13" t="s">
        <v>6</v>
      </c>
      <c r="E34" s="73">
        <f t="shared" si="0"/>
        <v>1200</v>
      </c>
      <c r="F34" s="28"/>
      <c r="G34" s="65">
        <v>300</v>
      </c>
      <c r="H34" s="28"/>
      <c r="I34" s="27">
        <v>300</v>
      </c>
      <c r="J34" s="28"/>
      <c r="K34" s="27">
        <v>300</v>
      </c>
      <c r="L34" s="28"/>
      <c r="M34" s="27">
        <v>300</v>
      </c>
      <c r="N34" s="28"/>
      <c r="O34" s="29" t="s">
        <v>12</v>
      </c>
    </row>
    <row r="35" spans="1:15" s="16" customFormat="1" ht="15" x14ac:dyDescent="0.25">
      <c r="C35" s="26"/>
      <c r="D35" s="13" t="s">
        <v>7</v>
      </c>
      <c r="E35" s="73">
        <f t="shared" si="0"/>
        <v>0</v>
      </c>
      <c r="F35" s="28"/>
      <c r="G35" s="65"/>
      <c r="H35" s="28"/>
      <c r="I35" s="27"/>
      <c r="J35" s="28"/>
      <c r="K35" s="27"/>
      <c r="L35" s="28"/>
      <c r="M35" s="27"/>
      <c r="N35" s="28"/>
      <c r="O35" s="29" t="s">
        <v>12</v>
      </c>
    </row>
    <row r="36" spans="1:15" s="16" customFormat="1" ht="15" x14ac:dyDescent="0.25">
      <c r="C36" s="26"/>
      <c r="D36" s="13" t="s">
        <v>8</v>
      </c>
      <c r="E36" s="73">
        <f t="shared" si="0"/>
        <v>400</v>
      </c>
      <c r="F36" s="28"/>
      <c r="G36" s="65">
        <v>100</v>
      </c>
      <c r="H36" s="28"/>
      <c r="I36" s="27">
        <v>100</v>
      </c>
      <c r="J36" s="28"/>
      <c r="K36" s="27">
        <v>100</v>
      </c>
      <c r="L36" s="28"/>
      <c r="M36" s="27">
        <v>100</v>
      </c>
      <c r="N36" s="28"/>
      <c r="O36" s="29" t="s">
        <v>12</v>
      </c>
    </row>
    <row r="37" spans="1:15" s="16" customFormat="1" ht="15" x14ac:dyDescent="0.25">
      <c r="C37" s="26"/>
      <c r="D37" s="13" t="s">
        <v>9</v>
      </c>
      <c r="E37" s="73">
        <f t="shared" si="0"/>
        <v>400</v>
      </c>
      <c r="F37" s="28"/>
      <c r="G37" s="65">
        <v>100</v>
      </c>
      <c r="H37" s="28"/>
      <c r="I37" s="27">
        <v>100</v>
      </c>
      <c r="J37" s="28"/>
      <c r="K37" s="27">
        <v>100</v>
      </c>
      <c r="L37" s="28"/>
      <c r="M37" s="27">
        <v>100</v>
      </c>
      <c r="N37" s="28"/>
      <c r="O37" s="29" t="s">
        <v>12</v>
      </c>
    </row>
    <row r="38" spans="1:15" s="31" customFormat="1" ht="15.75" thickBot="1" x14ac:dyDescent="0.3">
      <c r="B38" s="19" t="s">
        <v>23</v>
      </c>
      <c r="E38" s="32">
        <f t="shared" si="0"/>
        <v>21400</v>
      </c>
      <c r="F38" s="33">
        <f>E38/E38</f>
        <v>1</v>
      </c>
      <c r="G38" s="66">
        <f>G14+G20+G26+G32</f>
        <v>5350</v>
      </c>
      <c r="H38" s="33">
        <f>G38/G38</f>
        <v>1</v>
      </c>
      <c r="I38" s="32">
        <f t="shared" ref="I38" si="13">I14+I20+I26+I32</f>
        <v>5350</v>
      </c>
      <c r="J38" s="33">
        <f>I38/I38</f>
        <v>1</v>
      </c>
      <c r="K38" s="32">
        <f t="shared" ref="K38" si="14">K14+K20+K26+K32</f>
        <v>5350</v>
      </c>
      <c r="L38" s="33">
        <f>K38/K38</f>
        <v>1</v>
      </c>
      <c r="M38" s="32">
        <f t="shared" ref="M38" si="15">M14+M20+M26+M32</f>
        <v>5350</v>
      </c>
      <c r="N38" s="33">
        <f>M38/M38</f>
        <v>1</v>
      </c>
    </row>
    <row r="39" spans="1:15" s="16" customFormat="1" ht="15.75" thickTop="1" x14ac:dyDescent="0.25">
      <c r="D39" s="34"/>
      <c r="E39" s="35"/>
      <c r="F39" s="28"/>
      <c r="G39" s="67"/>
      <c r="H39" s="28"/>
      <c r="I39" s="35"/>
      <c r="J39" s="28"/>
      <c r="K39" s="35"/>
      <c r="L39" s="28"/>
      <c r="M39" s="35"/>
      <c r="N39" s="28"/>
    </row>
    <row r="40" spans="1:15" s="16" customFormat="1" ht="15" x14ac:dyDescent="0.25">
      <c r="A40" s="19"/>
      <c r="B40" s="19" t="s">
        <v>25</v>
      </c>
      <c r="C40" s="19"/>
      <c r="E40" s="20"/>
      <c r="G40" s="63"/>
      <c r="I40" s="20"/>
      <c r="J40" s="20"/>
      <c r="K40" s="20"/>
      <c r="L40" s="20"/>
      <c r="M40" s="20"/>
      <c r="N40" s="20"/>
    </row>
    <row r="41" spans="1:15" s="21" customFormat="1" ht="15" x14ac:dyDescent="0.25">
      <c r="C41" s="22" t="s">
        <v>26</v>
      </c>
      <c r="D41" s="23"/>
      <c r="E41" s="24">
        <f>G41+I41+K41+M41</f>
        <v>5600</v>
      </c>
      <c r="F41" s="25">
        <f>E41/E65</f>
        <v>0.26168224299065418</v>
      </c>
      <c r="G41" s="64">
        <f>SUM(G42:G46)</f>
        <v>1400</v>
      </c>
      <c r="H41" s="25">
        <f>G41/G65</f>
        <v>0.26168224299065418</v>
      </c>
      <c r="I41" s="24">
        <f>SUM(I42:I46)</f>
        <v>1400</v>
      </c>
      <c r="J41" s="25">
        <f>I41/I65</f>
        <v>0.26168224299065418</v>
      </c>
      <c r="K41" s="24">
        <f>SUM(K42:K46)</f>
        <v>1400</v>
      </c>
      <c r="L41" s="25">
        <f>K41/K65</f>
        <v>0.26168224299065418</v>
      </c>
      <c r="M41" s="24">
        <f>SUM(M42:M46)</f>
        <v>1400</v>
      </c>
      <c r="N41" s="25">
        <f>M41/M65</f>
        <v>0.26168224299065418</v>
      </c>
    </row>
    <row r="42" spans="1:15" s="16" customFormat="1" ht="15" x14ac:dyDescent="0.25">
      <c r="C42" s="26"/>
      <c r="D42" s="13" t="s">
        <v>5</v>
      </c>
      <c r="E42" s="73">
        <f t="shared" ref="E42:E65" si="16">G42+I42+K42+M42</f>
        <v>400</v>
      </c>
      <c r="F42" s="28"/>
      <c r="G42" s="65">
        <v>100</v>
      </c>
      <c r="H42" s="28"/>
      <c r="I42" s="27">
        <v>100</v>
      </c>
      <c r="J42" s="28"/>
      <c r="K42" s="27">
        <v>100</v>
      </c>
      <c r="L42" s="28"/>
      <c r="M42" s="27">
        <v>100</v>
      </c>
      <c r="N42" s="28"/>
      <c r="O42" s="29" t="s">
        <v>12</v>
      </c>
    </row>
    <row r="43" spans="1:15" s="16" customFormat="1" ht="15" x14ac:dyDescent="0.25">
      <c r="C43" s="26"/>
      <c r="D43" s="13" t="s">
        <v>6</v>
      </c>
      <c r="E43" s="73">
        <f t="shared" si="16"/>
        <v>1200</v>
      </c>
      <c r="F43" s="28"/>
      <c r="G43" s="65">
        <v>300</v>
      </c>
      <c r="H43" s="28"/>
      <c r="I43" s="27">
        <v>300</v>
      </c>
      <c r="J43" s="28"/>
      <c r="K43" s="27">
        <v>300</v>
      </c>
      <c r="L43" s="28"/>
      <c r="M43" s="27">
        <v>300</v>
      </c>
      <c r="N43" s="28"/>
      <c r="O43" s="29" t="s">
        <v>12</v>
      </c>
    </row>
    <row r="44" spans="1:15" s="16" customFormat="1" ht="15" x14ac:dyDescent="0.25">
      <c r="C44" s="26"/>
      <c r="D44" s="13" t="s">
        <v>7</v>
      </c>
      <c r="E44" s="73">
        <f t="shared" si="16"/>
        <v>2000</v>
      </c>
      <c r="F44" s="28"/>
      <c r="G44" s="65">
        <v>500</v>
      </c>
      <c r="H44" s="28"/>
      <c r="I44" s="27">
        <v>500</v>
      </c>
      <c r="J44" s="28"/>
      <c r="K44" s="27">
        <v>500</v>
      </c>
      <c r="L44" s="28"/>
      <c r="M44" s="27">
        <v>500</v>
      </c>
      <c r="N44" s="28"/>
      <c r="O44" s="29" t="s">
        <v>12</v>
      </c>
    </row>
    <row r="45" spans="1:15" s="16" customFormat="1" ht="15" x14ac:dyDescent="0.25">
      <c r="C45" s="26"/>
      <c r="D45" s="13" t="s">
        <v>8</v>
      </c>
      <c r="E45" s="73">
        <f t="shared" si="16"/>
        <v>800</v>
      </c>
      <c r="F45" s="28"/>
      <c r="G45" s="65">
        <v>200</v>
      </c>
      <c r="H45" s="28"/>
      <c r="I45" s="27">
        <v>200</v>
      </c>
      <c r="J45" s="28"/>
      <c r="K45" s="27">
        <v>200</v>
      </c>
      <c r="L45" s="28"/>
      <c r="M45" s="27">
        <v>200</v>
      </c>
      <c r="N45" s="28"/>
      <c r="O45" s="29" t="s">
        <v>12</v>
      </c>
    </row>
    <row r="46" spans="1:15" s="16" customFormat="1" ht="15" x14ac:dyDescent="0.25">
      <c r="C46" s="26"/>
      <c r="D46" s="13" t="s">
        <v>9</v>
      </c>
      <c r="E46" s="73">
        <f t="shared" si="16"/>
        <v>1200</v>
      </c>
      <c r="F46" s="28"/>
      <c r="G46" s="65">
        <v>300</v>
      </c>
      <c r="H46" s="28"/>
      <c r="I46" s="27">
        <v>300</v>
      </c>
      <c r="J46" s="28"/>
      <c r="K46" s="27">
        <v>300</v>
      </c>
      <c r="L46" s="28"/>
      <c r="M46" s="27">
        <v>300</v>
      </c>
      <c r="N46" s="28"/>
      <c r="O46" s="29" t="s">
        <v>12</v>
      </c>
    </row>
    <row r="47" spans="1:15" s="21" customFormat="1" ht="15" x14ac:dyDescent="0.25">
      <c r="C47" s="22" t="s">
        <v>18</v>
      </c>
      <c r="D47" s="23"/>
      <c r="E47" s="24">
        <f t="shared" si="16"/>
        <v>6800</v>
      </c>
      <c r="F47" s="25">
        <f>E47/E65</f>
        <v>0.31775700934579437</v>
      </c>
      <c r="G47" s="64">
        <f>SUM(G48:G52)</f>
        <v>1700</v>
      </c>
      <c r="H47" s="25">
        <f>G47/G65</f>
        <v>0.31775700934579437</v>
      </c>
      <c r="I47" s="24">
        <f>SUM(I48:I52)</f>
        <v>1700</v>
      </c>
      <c r="J47" s="25">
        <f>I47/I65</f>
        <v>0.31775700934579437</v>
      </c>
      <c r="K47" s="24">
        <f>SUM(K48:K52)</f>
        <v>1700</v>
      </c>
      <c r="L47" s="25">
        <f>K47/K65</f>
        <v>0.31775700934579437</v>
      </c>
      <c r="M47" s="24">
        <f>SUM(M48:M52)</f>
        <v>1700</v>
      </c>
      <c r="N47" s="25">
        <f>M47/M65</f>
        <v>0.31775700934579437</v>
      </c>
    </row>
    <row r="48" spans="1:15" s="16" customFormat="1" ht="15" x14ac:dyDescent="0.25">
      <c r="C48" s="26"/>
      <c r="D48" s="13" t="s">
        <v>5</v>
      </c>
      <c r="E48" s="73">
        <f t="shared" si="16"/>
        <v>400</v>
      </c>
      <c r="F48" s="28"/>
      <c r="G48" s="65">
        <v>100</v>
      </c>
      <c r="H48" s="28"/>
      <c r="I48" s="27">
        <v>100</v>
      </c>
      <c r="J48" s="28"/>
      <c r="K48" s="27">
        <v>100</v>
      </c>
      <c r="L48" s="28"/>
      <c r="M48" s="27">
        <v>100</v>
      </c>
      <c r="N48" s="28"/>
      <c r="O48" s="29" t="s">
        <v>12</v>
      </c>
    </row>
    <row r="49" spans="1:17" s="16" customFormat="1" ht="15" x14ac:dyDescent="0.25">
      <c r="C49" s="26"/>
      <c r="D49" s="13" t="s">
        <v>6</v>
      </c>
      <c r="E49" s="73">
        <f t="shared" si="16"/>
        <v>1600</v>
      </c>
      <c r="F49" s="28"/>
      <c r="G49" s="65">
        <v>400</v>
      </c>
      <c r="H49" s="28"/>
      <c r="I49" s="27">
        <v>400</v>
      </c>
      <c r="J49" s="28"/>
      <c r="K49" s="27">
        <v>400</v>
      </c>
      <c r="L49" s="28"/>
      <c r="M49" s="27">
        <v>400</v>
      </c>
      <c r="N49" s="28"/>
      <c r="O49" s="29" t="s">
        <v>12</v>
      </c>
    </row>
    <row r="50" spans="1:17" s="16" customFormat="1" ht="15" x14ac:dyDescent="0.25">
      <c r="C50" s="26"/>
      <c r="D50" s="13" t="s">
        <v>7</v>
      </c>
      <c r="E50" s="73">
        <f t="shared" si="16"/>
        <v>3600</v>
      </c>
      <c r="F50" s="28"/>
      <c r="G50" s="65">
        <v>900</v>
      </c>
      <c r="H50" s="28"/>
      <c r="I50" s="27">
        <v>900</v>
      </c>
      <c r="J50" s="28"/>
      <c r="K50" s="27">
        <v>900</v>
      </c>
      <c r="L50" s="28"/>
      <c r="M50" s="27">
        <v>900</v>
      </c>
      <c r="N50" s="28"/>
      <c r="O50" s="29" t="s">
        <v>12</v>
      </c>
    </row>
    <row r="51" spans="1:17" s="16" customFormat="1" ht="15" x14ac:dyDescent="0.25">
      <c r="C51" s="26"/>
      <c r="D51" s="13" t="s">
        <v>8</v>
      </c>
      <c r="E51" s="73">
        <f t="shared" si="16"/>
        <v>400</v>
      </c>
      <c r="F51" s="28"/>
      <c r="G51" s="65">
        <v>100</v>
      </c>
      <c r="H51" s="28"/>
      <c r="I51" s="27">
        <v>100</v>
      </c>
      <c r="J51" s="28"/>
      <c r="K51" s="27">
        <v>100</v>
      </c>
      <c r="L51" s="28"/>
      <c r="M51" s="27">
        <v>100</v>
      </c>
      <c r="N51" s="28"/>
      <c r="O51" s="29" t="s">
        <v>12</v>
      </c>
    </row>
    <row r="52" spans="1:17" s="16" customFormat="1" ht="15" x14ac:dyDescent="0.25">
      <c r="C52" s="26"/>
      <c r="D52" s="13" t="s">
        <v>9</v>
      </c>
      <c r="E52" s="73">
        <f t="shared" si="16"/>
        <v>800</v>
      </c>
      <c r="F52" s="28"/>
      <c r="G52" s="65">
        <v>200</v>
      </c>
      <c r="H52" s="28"/>
      <c r="I52" s="27">
        <v>200</v>
      </c>
      <c r="J52" s="28"/>
      <c r="K52" s="27">
        <v>200</v>
      </c>
      <c r="L52" s="28"/>
      <c r="M52" s="27">
        <v>200</v>
      </c>
      <c r="N52" s="28"/>
      <c r="O52" s="29" t="s">
        <v>12</v>
      </c>
    </row>
    <row r="53" spans="1:17" s="21" customFormat="1" ht="15" x14ac:dyDescent="0.25">
      <c r="C53" s="22" t="s">
        <v>27</v>
      </c>
      <c r="D53" s="23"/>
      <c r="E53" s="24">
        <f t="shared" si="16"/>
        <v>7000</v>
      </c>
      <c r="F53" s="25">
        <f>E53/E65</f>
        <v>0.32710280373831774</v>
      </c>
      <c r="G53" s="64">
        <f>SUM(G54:G58)</f>
        <v>1750</v>
      </c>
      <c r="H53" s="25">
        <f>G53/G65</f>
        <v>0.32710280373831774</v>
      </c>
      <c r="I53" s="24">
        <f t="shared" ref="I53" si="17">SUM(I54:I58)</f>
        <v>1750</v>
      </c>
      <c r="J53" s="25">
        <f t="shared" ref="J53" si="18">I53/I65</f>
        <v>0.32710280373831774</v>
      </c>
      <c r="K53" s="24">
        <f t="shared" ref="K53" si="19">SUM(K54:K58)</f>
        <v>1750</v>
      </c>
      <c r="L53" s="25">
        <f t="shared" ref="L53" si="20">K53/K65</f>
        <v>0.32710280373831774</v>
      </c>
      <c r="M53" s="24">
        <f t="shared" ref="M53" si="21">SUM(M54:M58)</f>
        <v>1750</v>
      </c>
      <c r="N53" s="25">
        <f t="shared" ref="N53" si="22">M53/M65</f>
        <v>0.32710280373831774</v>
      </c>
    </row>
    <row r="54" spans="1:17" s="16" customFormat="1" ht="15" x14ac:dyDescent="0.25">
      <c r="C54" s="26"/>
      <c r="D54" s="13" t="s">
        <v>5</v>
      </c>
      <c r="E54" s="73">
        <f t="shared" si="16"/>
        <v>400</v>
      </c>
      <c r="F54" s="28"/>
      <c r="G54" s="65">
        <v>100</v>
      </c>
      <c r="H54" s="28"/>
      <c r="I54" s="27">
        <v>100</v>
      </c>
      <c r="J54" s="28"/>
      <c r="K54" s="27">
        <v>100</v>
      </c>
      <c r="L54" s="28"/>
      <c r="M54" s="27">
        <v>100</v>
      </c>
      <c r="N54" s="28"/>
      <c r="O54" s="29" t="s">
        <v>12</v>
      </c>
    </row>
    <row r="55" spans="1:17" s="16" customFormat="1" ht="15" x14ac:dyDescent="0.25">
      <c r="C55" s="26"/>
      <c r="D55" s="13" t="s">
        <v>6</v>
      </c>
      <c r="E55" s="73">
        <f t="shared" si="16"/>
        <v>1600</v>
      </c>
      <c r="F55" s="28"/>
      <c r="G55" s="65">
        <v>400</v>
      </c>
      <c r="H55" s="28"/>
      <c r="I55" s="27">
        <v>400</v>
      </c>
      <c r="J55" s="28"/>
      <c r="K55" s="27">
        <v>400</v>
      </c>
      <c r="L55" s="28"/>
      <c r="M55" s="27">
        <v>400</v>
      </c>
      <c r="N55" s="28"/>
      <c r="O55" s="29" t="s">
        <v>12</v>
      </c>
    </row>
    <row r="56" spans="1:17" s="16" customFormat="1" ht="15" x14ac:dyDescent="0.25">
      <c r="C56" s="26"/>
      <c r="D56" s="13" t="s">
        <v>7</v>
      </c>
      <c r="E56" s="73">
        <f t="shared" si="16"/>
        <v>3800</v>
      </c>
      <c r="F56" s="28"/>
      <c r="G56" s="65">
        <v>950</v>
      </c>
      <c r="H56" s="28"/>
      <c r="I56" s="27">
        <v>950</v>
      </c>
      <c r="J56" s="28"/>
      <c r="K56" s="27">
        <v>950</v>
      </c>
      <c r="L56" s="28"/>
      <c r="M56" s="27">
        <v>950</v>
      </c>
      <c r="N56" s="28"/>
      <c r="O56" s="29" t="s">
        <v>12</v>
      </c>
    </row>
    <row r="57" spans="1:17" s="16" customFormat="1" ht="15" x14ac:dyDescent="0.25">
      <c r="C57" s="26"/>
      <c r="D57" s="13" t="s">
        <v>8</v>
      </c>
      <c r="E57" s="73">
        <f t="shared" si="16"/>
        <v>200</v>
      </c>
      <c r="F57" s="28"/>
      <c r="G57" s="65">
        <v>50</v>
      </c>
      <c r="H57" s="28"/>
      <c r="I57" s="27">
        <v>50</v>
      </c>
      <c r="J57" s="28"/>
      <c r="K57" s="27">
        <v>50</v>
      </c>
      <c r="L57" s="28"/>
      <c r="M57" s="27">
        <v>50</v>
      </c>
      <c r="N57" s="28"/>
      <c r="O57" s="29" t="s">
        <v>12</v>
      </c>
    </row>
    <row r="58" spans="1:17" s="16" customFormat="1" ht="15" x14ac:dyDescent="0.25">
      <c r="C58" s="26"/>
      <c r="D58" s="13" t="s">
        <v>9</v>
      </c>
      <c r="E58" s="73">
        <f t="shared" si="16"/>
        <v>1000</v>
      </c>
      <c r="F58" s="28"/>
      <c r="G58" s="65">
        <v>250</v>
      </c>
      <c r="H58" s="28"/>
      <c r="I58" s="27">
        <v>250</v>
      </c>
      <c r="J58" s="28"/>
      <c r="K58" s="27">
        <v>250</v>
      </c>
      <c r="L58" s="28"/>
      <c r="M58" s="27">
        <v>250</v>
      </c>
      <c r="N58" s="28"/>
      <c r="O58" s="29" t="s">
        <v>12</v>
      </c>
    </row>
    <row r="59" spans="1:17" s="16" customFormat="1" ht="15" x14ac:dyDescent="0.25">
      <c r="A59" s="21"/>
      <c r="B59" s="21"/>
      <c r="C59" s="22" t="s">
        <v>28</v>
      </c>
      <c r="D59" s="23"/>
      <c r="E59" s="24">
        <f t="shared" si="16"/>
        <v>2000</v>
      </c>
      <c r="F59" s="25">
        <f>E59/E65</f>
        <v>9.3457943925233641E-2</v>
      </c>
      <c r="G59" s="64">
        <f>SUM(G60:G64)</f>
        <v>500</v>
      </c>
      <c r="H59" s="25">
        <f>G59/G65</f>
        <v>9.3457943925233641E-2</v>
      </c>
      <c r="I59" s="24">
        <f t="shared" ref="I59" si="23">SUM(I60:I64)</f>
        <v>500</v>
      </c>
      <c r="J59" s="25">
        <f t="shared" ref="J59" si="24">I59/I65</f>
        <v>9.3457943925233641E-2</v>
      </c>
      <c r="K59" s="24">
        <f t="shared" ref="K59" si="25">SUM(K60:K64)</f>
        <v>500</v>
      </c>
      <c r="L59" s="25">
        <f t="shared" ref="L59" si="26">K59/K65</f>
        <v>9.3457943925233641E-2</v>
      </c>
      <c r="M59" s="24">
        <f t="shared" ref="M59" si="27">SUM(M60:M64)</f>
        <v>500</v>
      </c>
      <c r="N59" s="25">
        <f t="shared" ref="N59" si="28">M59/M65</f>
        <v>9.3457943925233641E-2</v>
      </c>
      <c r="O59" s="21"/>
      <c r="P59" s="21"/>
      <c r="Q59" s="21"/>
    </row>
    <row r="60" spans="1:17" s="16" customFormat="1" ht="15" x14ac:dyDescent="0.25">
      <c r="C60" s="26"/>
      <c r="D60" s="13" t="s">
        <v>5</v>
      </c>
      <c r="E60" s="73">
        <f t="shared" si="16"/>
        <v>0</v>
      </c>
      <c r="F60" s="28"/>
      <c r="G60" s="65">
        <v>0</v>
      </c>
      <c r="H60" s="28"/>
      <c r="I60" s="27">
        <v>0</v>
      </c>
      <c r="J60" s="28"/>
      <c r="K60" s="27">
        <v>0</v>
      </c>
      <c r="L60" s="28"/>
      <c r="M60" s="27">
        <v>0</v>
      </c>
      <c r="N60" s="28"/>
      <c r="O60" s="29" t="s">
        <v>12</v>
      </c>
    </row>
    <row r="61" spans="1:17" s="16" customFormat="1" ht="15" x14ac:dyDescent="0.25">
      <c r="C61" s="26"/>
      <c r="D61" s="13" t="s">
        <v>6</v>
      </c>
      <c r="E61" s="73">
        <f t="shared" si="16"/>
        <v>1200</v>
      </c>
      <c r="F61" s="28"/>
      <c r="G61" s="65">
        <v>300</v>
      </c>
      <c r="H61" s="28"/>
      <c r="I61" s="27">
        <v>300</v>
      </c>
      <c r="J61" s="28"/>
      <c r="K61" s="27">
        <v>300</v>
      </c>
      <c r="L61" s="28"/>
      <c r="M61" s="27">
        <v>300</v>
      </c>
      <c r="N61" s="28"/>
      <c r="O61" s="29" t="s">
        <v>12</v>
      </c>
    </row>
    <row r="62" spans="1:17" s="16" customFormat="1" ht="15" x14ac:dyDescent="0.25">
      <c r="C62" s="26"/>
      <c r="D62" s="13" t="s">
        <v>7</v>
      </c>
      <c r="E62" s="73">
        <f t="shared" si="16"/>
        <v>0</v>
      </c>
      <c r="F62" s="28"/>
      <c r="G62" s="65"/>
      <c r="H62" s="28"/>
      <c r="I62" s="27"/>
      <c r="J62" s="28"/>
      <c r="K62" s="27"/>
      <c r="L62" s="28"/>
      <c r="M62" s="27"/>
      <c r="N62" s="28"/>
      <c r="O62" s="29" t="s">
        <v>12</v>
      </c>
    </row>
    <row r="63" spans="1:17" s="16" customFormat="1" ht="15" x14ac:dyDescent="0.25">
      <c r="C63" s="26"/>
      <c r="D63" s="13" t="s">
        <v>8</v>
      </c>
      <c r="E63" s="73">
        <f t="shared" si="16"/>
        <v>400</v>
      </c>
      <c r="F63" s="28"/>
      <c r="G63" s="65">
        <v>100</v>
      </c>
      <c r="H63" s="28"/>
      <c r="I63" s="27">
        <v>100</v>
      </c>
      <c r="J63" s="28"/>
      <c r="K63" s="27">
        <v>100</v>
      </c>
      <c r="L63" s="28"/>
      <c r="M63" s="27">
        <v>100</v>
      </c>
      <c r="N63" s="28"/>
      <c r="O63" s="29" t="s">
        <v>12</v>
      </c>
    </row>
    <row r="64" spans="1:17" s="16" customFormat="1" ht="15" x14ac:dyDescent="0.25">
      <c r="C64" s="26"/>
      <c r="D64" s="13" t="s">
        <v>9</v>
      </c>
      <c r="E64" s="73">
        <f t="shared" si="16"/>
        <v>400</v>
      </c>
      <c r="F64" s="28"/>
      <c r="G64" s="65">
        <v>100</v>
      </c>
      <c r="H64" s="28"/>
      <c r="I64" s="27">
        <v>100</v>
      </c>
      <c r="J64" s="28"/>
      <c r="K64" s="27">
        <v>100</v>
      </c>
      <c r="L64" s="28"/>
      <c r="M64" s="27">
        <v>100</v>
      </c>
      <c r="N64" s="28"/>
      <c r="O64" s="29" t="s">
        <v>12</v>
      </c>
    </row>
    <row r="65" spans="1:15" s="31" customFormat="1" ht="15.75" thickBot="1" x14ac:dyDescent="0.3">
      <c r="B65" s="19" t="s">
        <v>31</v>
      </c>
      <c r="E65" s="32">
        <f t="shared" si="16"/>
        <v>21400</v>
      </c>
      <c r="F65" s="33">
        <f>E65/E65</f>
        <v>1</v>
      </c>
      <c r="G65" s="66">
        <f>G41+G47+G53+G59</f>
        <v>5350</v>
      </c>
      <c r="H65" s="33">
        <f>G65/G65</f>
        <v>1</v>
      </c>
      <c r="I65" s="32">
        <f t="shared" ref="I65" si="29">I41+I47+I53+I59</f>
        <v>5350</v>
      </c>
      <c r="J65" s="33">
        <f>I65/I65</f>
        <v>1</v>
      </c>
      <c r="K65" s="32">
        <f t="shared" ref="K65" si="30">K41+K47+K53+K59</f>
        <v>5350</v>
      </c>
      <c r="L65" s="33">
        <f>K65/K65</f>
        <v>1</v>
      </c>
      <c r="M65" s="32">
        <f t="shared" ref="M65" si="31">M41+M47+M53+M59</f>
        <v>5350</v>
      </c>
      <c r="N65" s="33">
        <f>M65/M65</f>
        <v>1</v>
      </c>
    </row>
    <row r="66" spans="1:15" s="16" customFormat="1" ht="15.75" thickTop="1" x14ac:dyDescent="0.25">
      <c r="D66" s="34"/>
      <c r="E66" s="35"/>
      <c r="F66" s="28"/>
      <c r="G66" s="67"/>
      <c r="H66" s="28"/>
      <c r="I66" s="35"/>
      <c r="J66" s="28"/>
      <c r="K66" s="35"/>
      <c r="L66" s="28"/>
      <c r="M66" s="35"/>
      <c r="N66" s="28"/>
    </row>
    <row r="67" spans="1:15" s="16" customFormat="1" ht="15" x14ac:dyDescent="0.25">
      <c r="A67" s="19"/>
      <c r="B67" s="19" t="s">
        <v>30</v>
      </c>
      <c r="C67" s="19"/>
      <c r="E67" s="20"/>
      <c r="G67" s="63"/>
      <c r="I67" s="20"/>
      <c r="J67" s="20"/>
      <c r="K67" s="20"/>
      <c r="L67" s="20"/>
      <c r="M67" s="20"/>
      <c r="N67" s="20"/>
    </row>
    <row r="68" spans="1:15" s="21" customFormat="1" ht="15" x14ac:dyDescent="0.25">
      <c r="C68" s="22" t="s">
        <v>29</v>
      </c>
      <c r="D68" s="23"/>
      <c r="E68" s="24">
        <f>G68+I68+K68+M68</f>
        <v>5600</v>
      </c>
      <c r="F68" s="25">
        <f>E68/E92</f>
        <v>0.26168224299065418</v>
      </c>
      <c r="G68" s="64">
        <f>SUM(G69:G73)</f>
        <v>1400</v>
      </c>
      <c r="H68" s="25">
        <f>G68/G92</f>
        <v>0.26168224299065418</v>
      </c>
      <c r="I68" s="24">
        <f>SUM(I69:I73)</f>
        <v>1400</v>
      </c>
      <c r="J68" s="25">
        <f>I68/I92</f>
        <v>0.26168224299065418</v>
      </c>
      <c r="K68" s="24">
        <f>SUM(K69:K73)</f>
        <v>1400</v>
      </c>
      <c r="L68" s="25">
        <f>K68/K92</f>
        <v>0.26168224299065418</v>
      </c>
      <c r="M68" s="24">
        <f>SUM(M69:M73)</f>
        <v>1400</v>
      </c>
      <c r="N68" s="25">
        <f>M68/M92</f>
        <v>0.26168224299065418</v>
      </c>
    </row>
    <row r="69" spans="1:15" s="16" customFormat="1" ht="15" x14ac:dyDescent="0.25">
      <c r="C69" s="26"/>
      <c r="D69" s="13" t="s">
        <v>5</v>
      </c>
      <c r="E69" s="73">
        <f t="shared" ref="E69:E92" si="32">G69+I69+K69+M69</f>
        <v>400</v>
      </c>
      <c r="F69" s="28"/>
      <c r="G69" s="65">
        <v>100</v>
      </c>
      <c r="H69" s="28"/>
      <c r="I69" s="27">
        <v>100</v>
      </c>
      <c r="J69" s="28"/>
      <c r="K69" s="27">
        <v>100</v>
      </c>
      <c r="L69" s="28"/>
      <c r="M69" s="27">
        <v>100</v>
      </c>
      <c r="N69" s="28"/>
      <c r="O69" s="29" t="s">
        <v>12</v>
      </c>
    </row>
    <row r="70" spans="1:15" s="16" customFormat="1" ht="15" x14ac:dyDescent="0.25">
      <c r="C70" s="26"/>
      <c r="D70" s="13" t="s">
        <v>6</v>
      </c>
      <c r="E70" s="73">
        <f t="shared" si="32"/>
        <v>1200</v>
      </c>
      <c r="F70" s="28"/>
      <c r="G70" s="65">
        <v>300</v>
      </c>
      <c r="H70" s="28"/>
      <c r="I70" s="27">
        <v>300</v>
      </c>
      <c r="J70" s="28"/>
      <c r="K70" s="27">
        <v>300</v>
      </c>
      <c r="L70" s="28"/>
      <c r="M70" s="27">
        <v>300</v>
      </c>
      <c r="N70" s="28"/>
      <c r="O70" s="29" t="s">
        <v>12</v>
      </c>
    </row>
    <row r="71" spans="1:15" s="16" customFormat="1" ht="15" x14ac:dyDescent="0.25">
      <c r="C71" s="26"/>
      <c r="D71" s="13" t="s">
        <v>7</v>
      </c>
      <c r="E71" s="73">
        <f t="shared" si="32"/>
        <v>2000</v>
      </c>
      <c r="F71" s="28"/>
      <c r="G71" s="65">
        <v>500</v>
      </c>
      <c r="H71" s="28"/>
      <c r="I71" s="27">
        <v>500</v>
      </c>
      <c r="J71" s="28"/>
      <c r="K71" s="27">
        <v>500</v>
      </c>
      <c r="L71" s="28"/>
      <c r="M71" s="27">
        <v>500</v>
      </c>
      <c r="N71" s="28"/>
      <c r="O71" s="29" t="s">
        <v>12</v>
      </c>
    </row>
    <row r="72" spans="1:15" s="16" customFormat="1" ht="15" x14ac:dyDescent="0.25">
      <c r="C72" s="26"/>
      <c r="D72" s="13" t="s">
        <v>8</v>
      </c>
      <c r="E72" s="73">
        <f t="shared" si="32"/>
        <v>800</v>
      </c>
      <c r="F72" s="28"/>
      <c r="G72" s="65">
        <v>200</v>
      </c>
      <c r="H72" s="28"/>
      <c r="I72" s="27">
        <v>200</v>
      </c>
      <c r="J72" s="28"/>
      <c r="K72" s="27">
        <v>200</v>
      </c>
      <c r="L72" s="28"/>
      <c r="M72" s="27">
        <v>200</v>
      </c>
      <c r="N72" s="28"/>
      <c r="O72" s="29" t="s">
        <v>12</v>
      </c>
    </row>
    <row r="73" spans="1:15" s="16" customFormat="1" ht="15" x14ac:dyDescent="0.25">
      <c r="C73" s="26"/>
      <c r="D73" s="13" t="s">
        <v>9</v>
      </c>
      <c r="E73" s="73">
        <f t="shared" si="32"/>
        <v>1200</v>
      </c>
      <c r="F73" s="28"/>
      <c r="G73" s="65">
        <v>300</v>
      </c>
      <c r="H73" s="28"/>
      <c r="I73" s="27">
        <v>300</v>
      </c>
      <c r="J73" s="28"/>
      <c r="K73" s="27">
        <v>300</v>
      </c>
      <c r="L73" s="28"/>
      <c r="M73" s="27">
        <v>300</v>
      </c>
      <c r="N73" s="28"/>
      <c r="O73" s="29" t="s">
        <v>12</v>
      </c>
    </row>
    <row r="74" spans="1:15" s="21" customFormat="1" ht="15" x14ac:dyDescent="0.25">
      <c r="C74" s="22" t="s">
        <v>22</v>
      </c>
      <c r="D74" s="23"/>
      <c r="E74" s="24">
        <f t="shared" si="32"/>
        <v>6800</v>
      </c>
      <c r="F74" s="25">
        <f>E74/E92</f>
        <v>0.31775700934579437</v>
      </c>
      <c r="G74" s="64">
        <f>SUM(G75:G79)</f>
        <v>1700</v>
      </c>
      <c r="H74" s="25">
        <f>G74/G92</f>
        <v>0.31775700934579437</v>
      </c>
      <c r="I74" s="24">
        <f>SUM(I75:I79)</f>
        <v>1700</v>
      </c>
      <c r="J74" s="25">
        <f>I74/I92</f>
        <v>0.31775700934579437</v>
      </c>
      <c r="K74" s="24">
        <f>SUM(K75:K79)</f>
        <v>1700</v>
      </c>
      <c r="L74" s="25">
        <f>K74/K92</f>
        <v>0.31775700934579437</v>
      </c>
      <c r="M74" s="24">
        <f>SUM(M75:M79)</f>
        <v>1700</v>
      </c>
      <c r="N74" s="25">
        <f>M74/M92</f>
        <v>0.31775700934579437</v>
      </c>
    </row>
    <row r="75" spans="1:15" s="16" customFormat="1" ht="15" x14ac:dyDescent="0.25">
      <c r="C75" s="26"/>
      <c r="D75" s="13" t="s">
        <v>5</v>
      </c>
      <c r="E75" s="73">
        <f t="shared" si="32"/>
        <v>400</v>
      </c>
      <c r="F75" s="28"/>
      <c r="G75" s="65">
        <v>100</v>
      </c>
      <c r="H75" s="28"/>
      <c r="I75" s="27">
        <v>100</v>
      </c>
      <c r="J75" s="28"/>
      <c r="K75" s="27">
        <v>100</v>
      </c>
      <c r="L75" s="28"/>
      <c r="M75" s="27">
        <v>100</v>
      </c>
      <c r="N75" s="28"/>
      <c r="O75" s="29" t="s">
        <v>12</v>
      </c>
    </row>
    <row r="76" spans="1:15" s="16" customFormat="1" ht="15" x14ac:dyDescent="0.25">
      <c r="C76" s="26"/>
      <c r="D76" s="13" t="s">
        <v>6</v>
      </c>
      <c r="E76" s="73">
        <f t="shared" si="32"/>
        <v>1600</v>
      </c>
      <c r="F76" s="28"/>
      <c r="G76" s="65">
        <v>400</v>
      </c>
      <c r="H76" s="28"/>
      <c r="I76" s="27">
        <v>400</v>
      </c>
      <c r="J76" s="28"/>
      <c r="K76" s="27">
        <v>400</v>
      </c>
      <c r="L76" s="28"/>
      <c r="M76" s="27">
        <v>400</v>
      </c>
      <c r="N76" s="28"/>
      <c r="O76" s="29" t="s">
        <v>12</v>
      </c>
    </row>
    <row r="77" spans="1:15" s="16" customFormat="1" ht="15" x14ac:dyDescent="0.25">
      <c r="C77" s="26"/>
      <c r="D77" s="13" t="s">
        <v>7</v>
      </c>
      <c r="E77" s="73">
        <f t="shared" si="32"/>
        <v>3600</v>
      </c>
      <c r="F77" s="28"/>
      <c r="G77" s="65">
        <v>900</v>
      </c>
      <c r="H77" s="28"/>
      <c r="I77" s="27">
        <v>900</v>
      </c>
      <c r="J77" s="28"/>
      <c r="K77" s="27">
        <v>900</v>
      </c>
      <c r="L77" s="28"/>
      <c r="M77" s="27">
        <v>900</v>
      </c>
      <c r="N77" s="28"/>
      <c r="O77" s="29" t="s">
        <v>12</v>
      </c>
    </row>
    <row r="78" spans="1:15" s="16" customFormat="1" ht="15" x14ac:dyDescent="0.25">
      <c r="C78" s="26"/>
      <c r="D78" s="13" t="s">
        <v>8</v>
      </c>
      <c r="E78" s="73">
        <f t="shared" si="32"/>
        <v>400</v>
      </c>
      <c r="F78" s="28"/>
      <c r="G78" s="65">
        <v>100</v>
      </c>
      <c r="H78" s="28"/>
      <c r="I78" s="27">
        <v>100</v>
      </c>
      <c r="J78" s="28"/>
      <c r="K78" s="27">
        <v>100</v>
      </c>
      <c r="L78" s="28"/>
      <c r="M78" s="27">
        <v>100</v>
      </c>
      <c r="N78" s="28"/>
      <c r="O78" s="29" t="s">
        <v>12</v>
      </c>
    </row>
    <row r="79" spans="1:15" s="16" customFormat="1" ht="15" x14ac:dyDescent="0.25">
      <c r="C79" s="26"/>
      <c r="D79" s="13" t="s">
        <v>9</v>
      </c>
      <c r="E79" s="73">
        <f t="shared" si="32"/>
        <v>800</v>
      </c>
      <c r="F79" s="28"/>
      <c r="G79" s="65">
        <v>200</v>
      </c>
      <c r="H79" s="28"/>
      <c r="I79" s="27">
        <v>200</v>
      </c>
      <c r="J79" s="28"/>
      <c r="K79" s="27">
        <v>200</v>
      </c>
      <c r="L79" s="28"/>
      <c r="M79" s="27">
        <v>200</v>
      </c>
      <c r="N79" s="28"/>
      <c r="O79" s="29" t="s">
        <v>12</v>
      </c>
    </row>
    <row r="80" spans="1:15" s="21" customFormat="1" ht="15" x14ac:dyDescent="0.25">
      <c r="C80" s="22" t="s">
        <v>17</v>
      </c>
      <c r="D80" s="23"/>
      <c r="E80" s="24">
        <f t="shared" si="32"/>
        <v>7000</v>
      </c>
      <c r="F80" s="25">
        <f>E80/E92</f>
        <v>0.32710280373831774</v>
      </c>
      <c r="G80" s="64">
        <f>SUM(G81:G85)</f>
        <v>1750</v>
      </c>
      <c r="H80" s="25">
        <f>G80/G92</f>
        <v>0.32710280373831774</v>
      </c>
      <c r="I80" s="24">
        <f t="shared" ref="I80" si="33">SUM(I81:I85)</f>
        <v>1750</v>
      </c>
      <c r="J80" s="25">
        <f t="shared" ref="J80" si="34">I80/I92</f>
        <v>0.32710280373831774</v>
      </c>
      <c r="K80" s="24">
        <f t="shared" ref="K80" si="35">SUM(K81:K85)</f>
        <v>1750</v>
      </c>
      <c r="L80" s="25">
        <f t="shared" ref="L80" si="36">K80/K92</f>
        <v>0.32710280373831774</v>
      </c>
      <c r="M80" s="24">
        <f t="shared" ref="M80" si="37">SUM(M81:M85)</f>
        <v>1750</v>
      </c>
      <c r="N80" s="25">
        <f t="shared" ref="N80" si="38">M80/M92</f>
        <v>0.32710280373831774</v>
      </c>
    </row>
    <row r="81" spans="1:17" s="16" customFormat="1" ht="15" x14ac:dyDescent="0.25">
      <c r="C81" s="26"/>
      <c r="D81" s="13" t="s">
        <v>5</v>
      </c>
      <c r="E81" s="73">
        <f t="shared" si="32"/>
        <v>400</v>
      </c>
      <c r="F81" s="28"/>
      <c r="G81" s="65">
        <v>100</v>
      </c>
      <c r="H81" s="28"/>
      <c r="I81" s="27">
        <v>100</v>
      </c>
      <c r="J81" s="28"/>
      <c r="K81" s="27">
        <v>100</v>
      </c>
      <c r="L81" s="28"/>
      <c r="M81" s="27">
        <v>100</v>
      </c>
      <c r="N81" s="28"/>
      <c r="O81" s="29" t="s">
        <v>12</v>
      </c>
    </row>
    <row r="82" spans="1:17" s="16" customFormat="1" ht="15" x14ac:dyDescent="0.25">
      <c r="C82" s="26"/>
      <c r="D82" s="13" t="s">
        <v>6</v>
      </c>
      <c r="E82" s="73">
        <f t="shared" si="32"/>
        <v>1600</v>
      </c>
      <c r="F82" s="28"/>
      <c r="G82" s="65">
        <v>400</v>
      </c>
      <c r="H82" s="28"/>
      <c r="I82" s="27">
        <v>400</v>
      </c>
      <c r="J82" s="28"/>
      <c r="K82" s="27">
        <v>400</v>
      </c>
      <c r="L82" s="28"/>
      <c r="M82" s="27">
        <v>400</v>
      </c>
      <c r="N82" s="28"/>
      <c r="O82" s="29" t="s">
        <v>12</v>
      </c>
    </row>
    <row r="83" spans="1:17" s="16" customFormat="1" ht="15" x14ac:dyDescent="0.25">
      <c r="C83" s="26"/>
      <c r="D83" s="13" t="s">
        <v>7</v>
      </c>
      <c r="E83" s="73">
        <f t="shared" si="32"/>
        <v>3800</v>
      </c>
      <c r="F83" s="28"/>
      <c r="G83" s="65">
        <v>950</v>
      </c>
      <c r="H83" s="28"/>
      <c r="I83" s="27">
        <v>950</v>
      </c>
      <c r="J83" s="28"/>
      <c r="K83" s="27">
        <v>950</v>
      </c>
      <c r="L83" s="28"/>
      <c r="M83" s="27">
        <v>950</v>
      </c>
      <c r="N83" s="28"/>
      <c r="O83" s="29" t="s">
        <v>12</v>
      </c>
    </row>
    <row r="84" spans="1:17" s="16" customFormat="1" ht="15" x14ac:dyDescent="0.25">
      <c r="C84" s="26"/>
      <c r="D84" s="13" t="s">
        <v>8</v>
      </c>
      <c r="E84" s="73">
        <f t="shared" si="32"/>
        <v>200</v>
      </c>
      <c r="F84" s="28"/>
      <c r="G84" s="65">
        <v>50</v>
      </c>
      <c r="H84" s="28"/>
      <c r="I84" s="27">
        <v>50</v>
      </c>
      <c r="J84" s="28"/>
      <c r="K84" s="27">
        <v>50</v>
      </c>
      <c r="L84" s="28"/>
      <c r="M84" s="27">
        <v>50</v>
      </c>
      <c r="N84" s="28"/>
      <c r="O84" s="29" t="s">
        <v>12</v>
      </c>
    </row>
    <row r="85" spans="1:17" s="16" customFormat="1" ht="15" x14ac:dyDescent="0.25">
      <c r="C85" s="26"/>
      <c r="D85" s="13" t="s">
        <v>9</v>
      </c>
      <c r="E85" s="73">
        <f t="shared" si="32"/>
        <v>1000</v>
      </c>
      <c r="F85" s="28"/>
      <c r="G85" s="65">
        <v>250</v>
      </c>
      <c r="H85" s="28"/>
      <c r="I85" s="27">
        <v>250</v>
      </c>
      <c r="J85" s="28"/>
      <c r="K85" s="27">
        <v>250</v>
      </c>
      <c r="L85" s="28"/>
      <c r="M85" s="27">
        <v>250</v>
      </c>
      <c r="N85" s="28"/>
      <c r="O85" s="29" t="s">
        <v>12</v>
      </c>
    </row>
    <row r="86" spans="1:17" s="16" customFormat="1" ht="15" x14ac:dyDescent="0.25">
      <c r="A86" s="21"/>
      <c r="B86" s="21"/>
      <c r="C86" s="22" t="s">
        <v>47</v>
      </c>
      <c r="D86" s="23"/>
      <c r="E86" s="24">
        <f t="shared" si="32"/>
        <v>2000</v>
      </c>
      <c r="F86" s="25">
        <f>E86/E92</f>
        <v>9.3457943925233641E-2</v>
      </c>
      <c r="G86" s="64">
        <f>SUM(G87:G91)</f>
        <v>500</v>
      </c>
      <c r="H86" s="25">
        <f>G86/G92</f>
        <v>9.3457943925233641E-2</v>
      </c>
      <c r="I86" s="24">
        <f t="shared" ref="I86" si="39">SUM(I87:I91)</f>
        <v>500</v>
      </c>
      <c r="J86" s="25">
        <f t="shared" ref="J86" si="40">I86/I92</f>
        <v>9.3457943925233641E-2</v>
      </c>
      <c r="K86" s="24">
        <f t="shared" ref="K86" si="41">SUM(K87:K91)</f>
        <v>500</v>
      </c>
      <c r="L86" s="25">
        <f t="shared" ref="L86" si="42">K86/K92</f>
        <v>9.3457943925233641E-2</v>
      </c>
      <c r="M86" s="24">
        <f t="shared" ref="M86" si="43">SUM(M87:M91)</f>
        <v>500</v>
      </c>
      <c r="N86" s="25">
        <f t="shared" ref="N86" si="44">M86/M92</f>
        <v>9.3457943925233641E-2</v>
      </c>
      <c r="O86" s="21"/>
      <c r="P86" s="21"/>
      <c r="Q86" s="21"/>
    </row>
    <row r="87" spans="1:17" s="16" customFormat="1" ht="15" x14ac:dyDescent="0.25">
      <c r="C87" s="26"/>
      <c r="D87" s="13" t="s">
        <v>5</v>
      </c>
      <c r="E87" s="73">
        <f t="shared" si="32"/>
        <v>0</v>
      </c>
      <c r="F87" s="28"/>
      <c r="G87" s="65">
        <v>0</v>
      </c>
      <c r="H87" s="28"/>
      <c r="I87" s="27">
        <v>0</v>
      </c>
      <c r="J87" s="28"/>
      <c r="K87" s="27">
        <v>0</v>
      </c>
      <c r="L87" s="28"/>
      <c r="M87" s="27">
        <v>0</v>
      </c>
      <c r="N87" s="28"/>
      <c r="O87" s="29" t="s">
        <v>12</v>
      </c>
    </row>
    <row r="88" spans="1:17" s="16" customFormat="1" ht="15" x14ac:dyDescent="0.25">
      <c r="C88" s="26"/>
      <c r="D88" s="13" t="s">
        <v>6</v>
      </c>
      <c r="E88" s="73">
        <f t="shared" si="32"/>
        <v>1200</v>
      </c>
      <c r="F88" s="28"/>
      <c r="G88" s="65">
        <v>300</v>
      </c>
      <c r="H88" s="28"/>
      <c r="I88" s="27">
        <v>300</v>
      </c>
      <c r="J88" s="28"/>
      <c r="K88" s="27">
        <v>300</v>
      </c>
      <c r="L88" s="28"/>
      <c r="M88" s="27">
        <v>300</v>
      </c>
      <c r="N88" s="28"/>
      <c r="O88" s="29" t="s">
        <v>12</v>
      </c>
    </row>
    <row r="89" spans="1:17" s="16" customFormat="1" ht="15" x14ac:dyDescent="0.25">
      <c r="C89" s="26"/>
      <c r="D89" s="13" t="s">
        <v>7</v>
      </c>
      <c r="E89" s="73">
        <f t="shared" si="32"/>
        <v>0</v>
      </c>
      <c r="F89" s="28"/>
      <c r="G89" s="65"/>
      <c r="H89" s="28"/>
      <c r="I89" s="27"/>
      <c r="J89" s="28"/>
      <c r="K89" s="27"/>
      <c r="L89" s="28"/>
      <c r="M89" s="27"/>
      <c r="N89" s="28"/>
      <c r="O89" s="29" t="s">
        <v>12</v>
      </c>
    </row>
    <row r="90" spans="1:17" s="16" customFormat="1" ht="15" x14ac:dyDescent="0.25">
      <c r="C90" s="26"/>
      <c r="D90" s="13" t="s">
        <v>8</v>
      </c>
      <c r="E90" s="73">
        <f t="shared" si="32"/>
        <v>400</v>
      </c>
      <c r="F90" s="28"/>
      <c r="G90" s="65">
        <v>100</v>
      </c>
      <c r="H90" s="28"/>
      <c r="I90" s="27">
        <v>100</v>
      </c>
      <c r="J90" s="28"/>
      <c r="K90" s="27">
        <v>100</v>
      </c>
      <c r="L90" s="28"/>
      <c r="M90" s="27">
        <v>100</v>
      </c>
      <c r="N90" s="28"/>
      <c r="O90" s="29" t="s">
        <v>12</v>
      </c>
    </row>
    <row r="91" spans="1:17" s="16" customFormat="1" ht="15" x14ac:dyDescent="0.25">
      <c r="C91" s="26"/>
      <c r="D91" s="13" t="s">
        <v>9</v>
      </c>
      <c r="E91" s="73">
        <f t="shared" si="32"/>
        <v>400</v>
      </c>
      <c r="F91" s="28"/>
      <c r="G91" s="65">
        <v>100</v>
      </c>
      <c r="H91" s="28"/>
      <c r="I91" s="27">
        <v>100</v>
      </c>
      <c r="J91" s="28"/>
      <c r="K91" s="27">
        <v>100</v>
      </c>
      <c r="L91" s="28"/>
      <c r="M91" s="27">
        <v>100</v>
      </c>
      <c r="N91" s="28"/>
      <c r="O91" s="29" t="s">
        <v>12</v>
      </c>
    </row>
    <row r="92" spans="1:17" s="31" customFormat="1" ht="15.75" thickBot="1" x14ac:dyDescent="0.3">
      <c r="B92" s="19" t="s">
        <v>32</v>
      </c>
      <c r="E92" s="32">
        <f t="shared" si="32"/>
        <v>21400</v>
      </c>
      <c r="F92" s="33">
        <f>E92/E92</f>
        <v>1</v>
      </c>
      <c r="G92" s="66">
        <f>G68+G74+G80+G86</f>
        <v>5350</v>
      </c>
      <c r="H92" s="33">
        <f>G92/G92</f>
        <v>1</v>
      </c>
      <c r="I92" s="32">
        <f t="shared" ref="I92" si="45">I68+I74+I80+I86</f>
        <v>5350</v>
      </c>
      <c r="J92" s="33">
        <f>I92/I92</f>
        <v>1</v>
      </c>
      <c r="K92" s="32">
        <f t="shared" ref="K92" si="46">K68+K74+K80+K86</f>
        <v>5350</v>
      </c>
      <c r="L92" s="33">
        <f>K92/K92</f>
        <v>1</v>
      </c>
      <c r="M92" s="32">
        <f t="shared" ref="M92" si="47">M68+M74+M80+M86</f>
        <v>5350</v>
      </c>
      <c r="N92" s="33">
        <f>M92/M92</f>
        <v>1</v>
      </c>
    </row>
    <row r="93" spans="1:17" ht="13.5" thickTop="1" x14ac:dyDescent="0.2">
      <c r="C93" s="7"/>
      <c r="D93" s="7"/>
      <c r="E93" s="7"/>
      <c r="F93" s="7"/>
      <c r="G93" s="68"/>
      <c r="H93" s="69"/>
      <c r="I93" s="69"/>
      <c r="J93" s="69"/>
      <c r="K93" s="69"/>
      <c r="L93" s="69"/>
      <c r="M93" s="69"/>
      <c r="N93" s="69"/>
      <c r="O93" s="7"/>
      <c r="P93" s="7"/>
    </row>
    <row r="94" spans="1:17" s="16" customFormat="1" ht="15" hidden="1" x14ac:dyDescent="0.25">
      <c r="A94" s="19"/>
      <c r="B94" s="19" t="s">
        <v>33</v>
      </c>
      <c r="C94" s="19"/>
      <c r="E94" s="20"/>
      <c r="G94" s="63"/>
      <c r="I94" s="20"/>
      <c r="J94" s="20"/>
      <c r="K94" s="20"/>
      <c r="L94" s="20"/>
      <c r="M94" s="20"/>
      <c r="N94" s="20"/>
    </row>
    <row r="95" spans="1:17" s="21" customFormat="1" ht="15" hidden="1" x14ac:dyDescent="0.25">
      <c r="C95" s="22" t="s">
        <v>48</v>
      </c>
      <c r="D95" s="23"/>
      <c r="E95" s="24">
        <f>G95+I95+K95+M95</f>
        <v>5600</v>
      </c>
      <c r="F95" s="25">
        <f>E95/E119</f>
        <v>0.26168224299065418</v>
      </c>
      <c r="G95" s="64">
        <f>SUM(G96:G100)</f>
        <v>1400</v>
      </c>
      <c r="H95" s="25">
        <f>G95/G119</f>
        <v>0.26168224299065418</v>
      </c>
      <c r="I95" s="24">
        <f>SUM(I96:I100)</f>
        <v>1400</v>
      </c>
      <c r="J95" s="25">
        <f>I95/I119</f>
        <v>0.26168224299065418</v>
      </c>
      <c r="K95" s="24">
        <f>SUM(K96:K100)</f>
        <v>1400</v>
      </c>
      <c r="L95" s="25">
        <f>K95/K119</f>
        <v>0.26168224299065418</v>
      </c>
      <c r="M95" s="24">
        <f>SUM(M96:M100)</f>
        <v>1400</v>
      </c>
      <c r="N95" s="25">
        <f>M95/M119</f>
        <v>0.26168224299065418</v>
      </c>
    </row>
    <row r="96" spans="1:17" s="16" customFormat="1" ht="15" hidden="1" x14ac:dyDescent="0.25">
      <c r="C96" s="26"/>
      <c r="D96" s="13" t="s">
        <v>5</v>
      </c>
      <c r="E96" s="73">
        <f t="shared" ref="E96:E131" si="48">G96+I96+K96+M96</f>
        <v>400</v>
      </c>
      <c r="F96" s="28"/>
      <c r="G96" s="65">
        <v>100</v>
      </c>
      <c r="H96" s="28"/>
      <c r="I96" s="27">
        <v>100</v>
      </c>
      <c r="J96" s="28"/>
      <c r="K96" s="27">
        <v>100</v>
      </c>
      <c r="L96" s="28"/>
      <c r="M96" s="27">
        <v>100</v>
      </c>
      <c r="N96" s="28"/>
      <c r="O96" s="29" t="s">
        <v>12</v>
      </c>
    </row>
    <row r="97" spans="3:15" s="16" customFormat="1" ht="15" hidden="1" x14ac:dyDescent="0.25">
      <c r="C97" s="26"/>
      <c r="D97" s="13" t="s">
        <v>6</v>
      </c>
      <c r="E97" s="73">
        <f t="shared" si="48"/>
        <v>1200</v>
      </c>
      <c r="F97" s="28"/>
      <c r="G97" s="65">
        <v>300</v>
      </c>
      <c r="H97" s="28"/>
      <c r="I97" s="27">
        <v>300</v>
      </c>
      <c r="J97" s="28"/>
      <c r="K97" s="27">
        <v>300</v>
      </c>
      <c r="L97" s="28"/>
      <c r="M97" s="27">
        <v>300</v>
      </c>
      <c r="N97" s="28"/>
      <c r="O97" s="29" t="s">
        <v>12</v>
      </c>
    </row>
    <row r="98" spans="3:15" s="16" customFormat="1" ht="15" hidden="1" x14ac:dyDescent="0.25">
      <c r="C98" s="26"/>
      <c r="D98" s="13" t="s">
        <v>7</v>
      </c>
      <c r="E98" s="73">
        <f t="shared" si="48"/>
        <v>2000</v>
      </c>
      <c r="F98" s="28"/>
      <c r="G98" s="65">
        <v>500</v>
      </c>
      <c r="H98" s="28"/>
      <c r="I98" s="27">
        <v>500</v>
      </c>
      <c r="J98" s="28"/>
      <c r="K98" s="27">
        <v>500</v>
      </c>
      <c r="L98" s="28"/>
      <c r="M98" s="27">
        <v>500</v>
      </c>
      <c r="N98" s="28"/>
      <c r="O98" s="29" t="s">
        <v>12</v>
      </c>
    </row>
    <row r="99" spans="3:15" s="16" customFormat="1" ht="15" hidden="1" x14ac:dyDescent="0.25">
      <c r="C99" s="26"/>
      <c r="D99" s="13" t="s">
        <v>8</v>
      </c>
      <c r="E99" s="73">
        <f t="shared" si="48"/>
        <v>800</v>
      </c>
      <c r="F99" s="28"/>
      <c r="G99" s="65">
        <v>200</v>
      </c>
      <c r="H99" s="28"/>
      <c r="I99" s="27">
        <v>200</v>
      </c>
      <c r="J99" s="28"/>
      <c r="K99" s="27">
        <v>200</v>
      </c>
      <c r="L99" s="28"/>
      <c r="M99" s="27">
        <v>200</v>
      </c>
      <c r="N99" s="28"/>
      <c r="O99" s="29" t="s">
        <v>12</v>
      </c>
    </row>
    <row r="100" spans="3:15" s="16" customFormat="1" ht="15" hidden="1" x14ac:dyDescent="0.25">
      <c r="C100" s="26"/>
      <c r="D100" s="13" t="s">
        <v>9</v>
      </c>
      <c r="E100" s="73">
        <f t="shared" si="48"/>
        <v>1200</v>
      </c>
      <c r="F100" s="28"/>
      <c r="G100" s="65">
        <v>300</v>
      </c>
      <c r="H100" s="28"/>
      <c r="I100" s="27">
        <v>300</v>
      </c>
      <c r="J100" s="28"/>
      <c r="K100" s="27">
        <v>300</v>
      </c>
      <c r="L100" s="28"/>
      <c r="M100" s="27">
        <v>300</v>
      </c>
      <c r="N100" s="28"/>
      <c r="O100" s="29" t="s">
        <v>12</v>
      </c>
    </row>
    <row r="101" spans="3:15" s="21" customFormat="1" ht="15" hidden="1" x14ac:dyDescent="0.25">
      <c r="C101" s="22" t="s">
        <v>21</v>
      </c>
      <c r="D101" s="23"/>
      <c r="E101" s="24">
        <f t="shared" si="48"/>
        <v>6800</v>
      </c>
      <c r="F101" s="25">
        <f>E101/E119</f>
        <v>0.31775700934579437</v>
      </c>
      <c r="G101" s="64">
        <f>SUM(G102:G106)</f>
        <v>1700</v>
      </c>
      <c r="H101" s="25">
        <f>G101/G119</f>
        <v>0.31775700934579437</v>
      </c>
      <c r="I101" s="24">
        <f>SUM(I102:I106)</f>
        <v>1700</v>
      </c>
      <c r="J101" s="25">
        <f>I101/I119</f>
        <v>0.31775700934579437</v>
      </c>
      <c r="K101" s="24">
        <f>SUM(K102:K106)</f>
        <v>1700</v>
      </c>
      <c r="L101" s="25">
        <f>K101/K119</f>
        <v>0.31775700934579437</v>
      </c>
      <c r="M101" s="24">
        <f>SUM(M102:M106)</f>
        <v>1700</v>
      </c>
      <c r="N101" s="25">
        <f>M101/M119</f>
        <v>0.31775700934579437</v>
      </c>
    </row>
    <row r="102" spans="3:15" s="16" customFormat="1" ht="15" hidden="1" x14ac:dyDescent="0.25">
      <c r="C102" s="26"/>
      <c r="D102" s="13" t="s">
        <v>5</v>
      </c>
      <c r="E102" s="73">
        <f t="shared" si="48"/>
        <v>400</v>
      </c>
      <c r="F102" s="28"/>
      <c r="G102" s="65">
        <v>100</v>
      </c>
      <c r="H102" s="28"/>
      <c r="I102" s="27">
        <v>100</v>
      </c>
      <c r="J102" s="28"/>
      <c r="K102" s="27">
        <v>100</v>
      </c>
      <c r="L102" s="28"/>
      <c r="M102" s="27">
        <v>100</v>
      </c>
      <c r="N102" s="28"/>
      <c r="O102" s="29" t="s">
        <v>12</v>
      </c>
    </row>
    <row r="103" spans="3:15" s="16" customFormat="1" ht="15" hidden="1" x14ac:dyDescent="0.25">
      <c r="C103" s="26"/>
      <c r="D103" s="13" t="s">
        <v>6</v>
      </c>
      <c r="E103" s="73">
        <f t="shared" si="48"/>
        <v>1600</v>
      </c>
      <c r="F103" s="28"/>
      <c r="G103" s="65">
        <v>400</v>
      </c>
      <c r="H103" s="28"/>
      <c r="I103" s="27">
        <v>400</v>
      </c>
      <c r="J103" s="28"/>
      <c r="K103" s="27">
        <v>400</v>
      </c>
      <c r="L103" s="28"/>
      <c r="M103" s="27">
        <v>400</v>
      </c>
      <c r="N103" s="28"/>
      <c r="O103" s="29" t="s">
        <v>12</v>
      </c>
    </row>
    <row r="104" spans="3:15" s="16" customFormat="1" ht="15" hidden="1" x14ac:dyDescent="0.25">
      <c r="C104" s="26"/>
      <c r="D104" s="13" t="s">
        <v>7</v>
      </c>
      <c r="E104" s="73">
        <f t="shared" si="48"/>
        <v>3600</v>
      </c>
      <c r="F104" s="28"/>
      <c r="G104" s="65">
        <v>900</v>
      </c>
      <c r="H104" s="28"/>
      <c r="I104" s="27">
        <v>900</v>
      </c>
      <c r="J104" s="28"/>
      <c r="K104" s="27">
        <v>900</v>
      </c>
      <c r="L104" s="28"/>
      <c r="M104" s="27">
        <v>900</v>
      </c>
      <c r="N104" s="28"/>
      <c r="O104" s="29" t="s">
        <v>12</v>
      </c>
    </row>
    <row r="105" spans="3:15" s="16" customFormat="1" ht="15" hidden="1" x14ac:dyDescent="0.25">
      <c r="C105" s="26"/>
      <c r="D105" s="13" t="s">
        <v>8</v>
      </c>
      <c r="E105" s="73">
        <f t="shared" si="48"/>
        <v>400</v>
      </c>
      <c r="F105" s="28"/>
      <c r="G105" s="65">
        <v>100</v>
      </c>
      <c r="H105" s="28"/>
      <c r="I105" s="27">
        <v>100</v>
      </c>
      <c r="J105" s="28"/>
      <c r="K105" s="27">
        <v>100</v>
      </c>
      <c r="L105" s="28"/>
      <c r="M105" s="27">
        <v>100</v>
      </c>
      <c r="N105" s="28"/>
      <c r="O105" s="29" t="s">
        <v>12</v>
      </c>
    </row>
    <row r="106" spans="3:15" s="16" customFormat="1" ht="15" hidden="1" x14ac:dyDescent="0.25">
      <c r="C106" s="26"/>
      <c r="D106" s="13" t="s">
        <v>9</v>
      </c>
      <c r="E106" s="73">
        <f t="shared" si="48"/>
        <v>800</v>
      </c>
      <c r="F106" s="28"/>
      <c r="G106" s="65">
        <v>200</v>
      </c>
      <c r="H106" s="28"/>
      <c r="I106" s="27">
        <v>200</v>
      </c>
      <c r="J106" s="28"/>
      <c r="K106" s="27">
        <v>200</v>
      </c>
      <c r="L106" s="28"/>
      <c r="M106" s="27">
        <v>200</v>
      </c>
      <c r="N106" s="28"/>
      <c r="O106" s="29" t="s">
        <v>12</v>
      </c>
    </row>
    <row r="107" spans="3:15" s="21" customFormat="1" ht="15" hidden="1" x14ac:dyDescent="0.25">
      <c r="C107" s="22" t="s">
        <v>49</v>
      </c>
      <c r="D107" s="23"/>
      <c r="E107" s="24">
        <f t="shared" si="48"/>
        <v>7000</v>
      </c>
      <c r="F107" s="25">
        <f>E107/E119</f>
        <v>0.32710280373831774</v>
      </c>
      <c r="G107" s="64">
        <f>SUM(G108:G112)</f>
        <v>1750</v>
      </c>
      <c r="H107" s="25">
        <f>G107/G119</f>
        <v>0.32710280373831774</v>
      </c>
      <c r="I107" s="24">
        <f t="shared" ref="I107" si="49">SUM(I108:I112)</f>
        <v>1750</v>
      </c>
      <c r="J107" s="25">
        <f t="shared" ref="J107" si="50">I107/I119</f>
        <v>0.32710280373831774</v>
      </c>
      <c r="K107" s="24">
        <f t="shared" ref="K107" si="51">SUM(K108:K112)</f>
        <v>1750</v>
      </c>
      <c r="L107" s="25">
        <f t="shared" ref="L107" si="52">K107/K119</f>
        <v>0.32710280373831774</v>
      </c>
      <c r="M107" s="24">
        <f t="shared" ref="M107" si="53">SUM(M108:M112)</f>
        <v>1750</v>
      </c>
      <c r="N107" s="25">
        <f t="shared" ref="N107" si="54">M107/M119</f>
        <v>0.32710280373831774</v>
      </c>
    </row>
    <row r="108" spans="3:15" s="16" customFormat="1" ht="15" hidden="1" x14ac:dyDescent="0.25">
      <c r="C108" s="26"/>
      <c r="D108" s="13" t="s">
        <v>5</v>
      </c>
      <c r="E108" s="73">
        <f t="shared" si="48"/>
        <v>400</v>
      </c>
      <c r="F108" s="28"/>
      <c r="G108" s="65">
        <v>100</v>
      </c>
      <c r="H108" s="28"/>
      <c r="I108" s="27">
        <v>100</v>
      </c>
      <c r="J108" s="28"/>
      <c r="K108" s="27">
        <v>100</v>
      </c>
      <c r="L108" s="28"/>
      <c r="M108" s="27">
        <v>100</v>
      </c>
      <c r="N108" s="28"/>
      <c r="O108" s="29" t="s">
        <v>12</v>
      </c>
    </row>
    <row r="109" spans="3:15" s="16" customFormat="1" ht="15" hidden="1" x14ac:dyDescent="0.25">
      <c r="C109" s="26"/>
      <c r="D109" s="13" t="s">
        <v>6</v>
      </c>
      <c r="E109" s="73">
        <f t="shared" si="48"/>
        <v>1600</v>
      </c>
      <c r="F109" s="28"/>
      <c r="G109" s="65">
        <v>400</v>
      </c>
      <c r="H109" s="28"/>
      <c r="I109" s="27">
        <v>400</v>
      </c>
      <c r="J109" s="28"/>
      <c r="K109" s="27">
        <v>400</v>
      </c>
      <c r="L109" s="28"/>
      <c r="M109" s="27">
        <v>400</v>
      </c>
      <c r="N109" s="28"/>
      <c r="O109" s="29" t="s">
        <v>12</v>
      </c>
    </row>
    <row r="110" spans="3:15" s="16" customFormat="1" ht="15" hidden="1" x14ac:dyDescent="0.25">
      <c r="C110" s="26"/>
      <c r="D110" s="13" t="s">
        <v>7</v>
      </c>
      <c r="E110" s="73">
        <f t="shared" si="48"/>
        <v>3800</v>
      </c>
      <c r="F110" s="28"/>
      <c r="G110" s="65">
        <v>950</v>
      </c>
      <c r="H110" s="28"/>
      <c r="I110" s="27">
        <v>950</v>
      </c>
      <c r="J110" s="28"/>
      <c r="K110" s="27">
        <v>950</v>
      </c>
      <c r="L110" s="28"/>
      <c r="M110" s="27">
        <v>950</v>
      </c>
      <c r="N110" s="28"/>
      <c r="O110" s="29" t="s">
        <v>12</v>
      </c>
    </row>
    <row r="111" spans="3:15" s="16" customFormat="1" ht="15" hidden="1" x14ac:dyDescent="0.25">
      <c r="C111" s="26"/>
      <c r="D111" s="13" t="s">
        <v>8</v>
      </c>
      <c r="E111" s="73">
        <f t="shared" si="48"/>
        <v>200</v>
      </c>
      <c r="F111" s="28"/>
      <c r="G111" s="65">
        <v>50</v>
      </c>
      <c r="H111" s="28"/>
      <c r="I111" s="27">
        <v>50</v>
      </c>
      <c r="J111" s="28"/>
      <c r="K111" s="27">
        <v>50</v>
      </c>
      <c r="L111" s="28"/>
      <c r="M111" s="27">
        <v>50</v>
      </c>
      <c r="N111" s="28"/>
      <c r="O111" s="29" t="s">
        <v>12</v>
      </c>
    </row>
    <row r="112" spans="3:15" s="16" customFormat="1" ht="15" hidden="1" x14ac:dyDescent="0.25">
      <c r="C112" s="26"/>
      <c r="D112" s="13" t="s">
        <v>9</v>
      </c>
      <c r="E112" s="73">
        <f t="shared" si="48"/>
        <v>1000</v>
      </c>
      <c r="F112" s="28"/>
      <c r="G112" s="65">
        <v>250</v>
      </c>
      <c r="H112" s="28"/>
      <c r="I112" s="27">
        <v>250</v>
      </c>
      <c r="J112" s="28"/>
      <c r="K112" s="27">
        <v>250</v>
      </c>
      <c r="L112" s="28"/>
      <c r="M112" s="27">
        <v>250</v>
      </c>
      <c r="N112" s="28"/>
      <c r="O112" s="29" t="s">
        <v>12</v>
      </c>
    </row>
    <row r="113" spans="1:17" s="16" customFormat="1" ht="15" hidden="1" x14ac:dyDescent="0.25">
      <c r="A113" s="21"/>
      <c r="B113" s="21"/>
      <c r="C113" s="22" t="s">
        <v>19</v>
      </c>
      <c r="D113" s="23"/>
      <c r="E113" s="24">
        <f t="shared" si="48"/>
        <v>2000</v>
      </c>
      <c r="F113" s="25">
        <f>E113/E119</f>
        <v>9.3457943925233641E-2</v>
      </c>
      <c r="G113" s="64">
        <f>SUM(G114:G118)</f>
        <v>500</v>
      </c>
      <c r="H113" s="25">
        <f>G113/G119</f>
        <v>9.3457943925233641E-2</v>
      </c>
      <c r="I113" s="24">
        <f t="shared" ref="I113" si="55">SUM(I114:I118)</f>
        <v>500</v>
      </c>
      <c r="J113" s="25">
        <f t="shared" ref="J113" si="56">I113/I119</f>
        <v>9.3457943925233641E-2</v>
      </c>
      <c r="K113" s="24">
        <f t="shared" ref="K113" si="57">SUM(K114:K118)</f>
        <v>500</v>
      </c>
      <c r="L113" s="25">
        <f t="shared" ref="L113" si="58">K113/K119</f>
        <v>9.3457943925233641E-2</v>
      </c>
      <c r="M113" s="24">
        <f t="shared" ref="M113" si="59">SUM(M114:M118)</f>
        <v>500</v>
      </c>
      <c r="N113" s="25">
        <f t="shared" ref="N113" si="60">M113/M119</f>
        <v>9.3457943925233641E-2</v>
      </c>
      <c r="O113" s="21"/>
      <c r="P113" s="21"/>
      <c r="Q113" s="21"/>
    </row>
    <row r="114" spans="1:17" s="16" customFormat="1" ht="15" hidden="1" x14ac:dyDescent="0.25">
      <c r="C114" s="26"/>
      <c r="D114" s="13" t="s">
        <v>5</v>
      </c>
      <c r="E114" s="73">
        <f t="shared" si="48"/>
        <v>0</v>
      </c>
      <c r="F114" s="28"/>
      <c r="G114" s="65">
        <v>0</v>
      </c>
      <c r="H114" s="28"/>
      <c r="I114" s="27">
        <v>0</v>
      </c>
      <c r="J114" s="28"/>
      <c r="K114" s="27">
        <v>0</v>
      </c>
      <c r="L114" s="28"/>
      <c r="M114" s="27">
        <v>0</v>
      </c>
      <c r="N114" s="28"/>
      <c r="O114" s="29" t="s">
        <v>12</v>
      </c>
    </row>
    <row r="115" spans="1:17" s="16" customFormat="1" ht="15" hidden="1" x14ac:dyDescent="0.25">
      <c r="C115" s="26"/>
      <c r="D115" s="13" t="s">
        <v>6</v>
      </c>
      <c r="E115" s="73">
        <f t="shared" si="48"/>
        <v>1200</v>
      </c>
      <c r="F115" s="28"/>
      <c r="G115" s="65">
        <v>300</v>
      </c>
      <c r="H115" s="28"/>
      <c r="I115" s="27">
        <v>300</v>
      </c>
      <c r="J115" s="28"/>
      <c r="K115" s="27">
        <v>300</v>
      </c>
      <c r="L115" s="28"/>
      <c r="M115" s="27">
        <v>300</v>
      </c>
      <c r="N115" s="28"/>
      <c r="O115" s="29" t="s">
        <v>12</v>
      </c>
    </row>
    <row r="116" spans="1:17" s="16" customFormat="1" ht="15" hidden="1" x14ac:dyDescent="0.25">
      <c r="C116" s="26"/>
      <c r="D116" s="13" t="s">
        <v>7</v>
      </c>
      <c r="E116" s="73">
        <f t="shared" si="48"/>
        <v>0</v>
      </c>
      <c r="F116" s="28"/>
      <c r="G116" s="65"/>
      <c r="H116" s="28"/>
      <c r="I116" s="27"/>
      <c r="J116" s="28"/>
      <c r="K116" s="27"/>
      <c r="L116" s="28"/>
      <c r="M116" s="27"/>
      <c r="N116" s="28"/>
      <c r="O116" s="29" t="s">
        <v>12</v>
      </c>
    </row>
    <row r="117" spans="1:17" s="16" customFormat="1" ht="15" hidden="1" x14ac:dyDescent="0.25">
      <c r="C117" s="26"/>
      <c r="D117" s="13" t="s">
        <v>8</v>
      </c>
      <c r="E117" s="73">
        <f t="shared" si="48"/>
        <v>400</v>
      </c>
      <c r="F117" s="28"/>
      <c r="G117" s="65">
        <v>100</v>
      </c>
      <c r="H117" s="28"/>
      <c r="I117" s="27">
        <v>100</v>
      </c>
      <c r="J117" s="28"/>
      <c r="K117" s="27">
        <v>100</v>
      </c>
      <c r="L117" s="28"/>
      <c r="M117" s="27">
        <v>100</v>
      </c>
      <c r="N117" s="28"/>
      <c r="O117" s="29" t="s">
        <v>12</v>
      </c>
    </row>
    <row r="118" spans="1:17" s="16" customFormat="1" ht="15" hidden="1" x14ac:dyDescent="0.25">
      <c r="C118" s="26"/>
      <c r="D118" s="13" t="s">
        <v>9</v>
      </c>
      <c r="E118" s="73">
        <f t="shared" si="48"/>
        <v>400</v>
      </c>
      <c r="F118" s="28"/>
      <c r="G118" s="65">
        <v>100</v>
      </c>
      <c r="H118" s="28"/>
      <c r="I118" s="27">
        <v>100</v>
      </c>
      <c r="J118" s="28"/>
      <c r="K118" s="27">
        <v>100</v>
      </c>
      <c r="L118" s="28"/>
      <c r="M118" s="27">
        <v>100</v>
      </c>
      <c r="N118" s="28"/>
      <c r="O118" s="29" t="s">
        <v>12</v>
      </c>
    </row>
    <row r="119" spans="1:17" s="31" customFormat="1" ht="15.75" hidden="1" thickBot="1" x14ac:dyDescent="0.3">
      <c r="B119" s="19" t="s">
        <v>34</v>
      </c>
      <c r="E119" s="32">
        <f t="shared" si="48"/>
        <v>21400</v>
      </c>
      <c r="F119" s="33">
        <f>E119/E119</f>
        <v>1</v>
      </c>
      <c r="G119" s="66">
        <f>G95+G101+G107+G113</f>
        <v>5350</v>
      </c>
      <c r="H119" s="33">
        <f>G119/G119</f>
        <v>1</v>
      </c>
      <c r="I119" s="32">
        <f t="shared" ref="I119" si="61">I95+I101+I107+I113</f>
        <v>5350</v>
      </c>
      <c r="J119" s="33">
        <f>I119/I119</f>
        <v>1</v>
      </c>
      <c r="K119" s="32">
        <f t="shared" ref="K119" si="62">K95+K101+K107+K113</f>
        <v>5350</v>
      </c>
      <c r="L119" s="33">
        <f>K119/K119</f>
        <v>1</v>
      </c>
      <c r="M119" s="32">
        <f t="shared" ref="M119" si="63">M95+M101+M107+M113</f>
        <v>5350</v>
      </c>
      <c r="N119" s="33">
        <f>M119/M119</f>
        <v>1</v>
      </c>
    </row>
    <row r="120" spans="1:17" s="16" customFormat="1" ht="15" x14ac:dyDescent="0.25">
      <c r="D120" s="34"/>
      <c r="E120" s="51"/>
      <c r="F120" s="28"/>
      <c r="G120" s="70"/>
      <c r="H120" s="28"/>
      <c r="I120" s="51"/>
      <c r="J120" s="28"/>
      <c r="K120" s="51"/>
      <c r="L120" s="28"/>
      <c r="M120" s="51"/>
      <c r="N120" s="28"/>
    </row>
    <row r="121" spans="1:17" s="31" customFormat="1" ht="15.75" thickBot="1" x14ac:dyDescent="0.3">
      <c r="B121" s="31" t="s">
        <v>35</v>
      </c>
      <c r="E121" s="32">
        <f t="shared" si="48"/>
        <v>85600</v>
      </c>
      <c r="F121" s="33"/>
      <c r="G121" s="66">
        <f>G38+G65+G92+G119</f>
        <v>21400</v>
      </c>
      <c r="H121" s="33"/>
      <c r="I121" s="32">
        <f t="shared" ref="I121" si="64">I38+I65+I92+I119</f>
        <v>21400</v>
      </c>
      <c r="J121" s="33"/>
      <c r="K121" s="32">
        <f t="shared" ref="K121" si="65">K38+K65+K92+K119</f>
        <v>21400</v>
      </c>
      <c r="L121" s="33"/>
      <c r="M121" s="32">
        <f t="shared" ref="M121" si="66">M38+M65+M92+M119</f>
        <v>21400</v>
      </c>
      <c r="N121" s="33"/>
    </row>
    <row r="122" spans="1:17" s="31" customFormat="1" ht="15.75" thickTop="1" x14ac:dyDescent="0.25">
      <c r="C122" s="37" t="s">
        <v>36</v>
      </c>
      <c r="G122" s="71"/>
      <c r="N122" s="38"/>
    </row>
    <row r="123" spans="1:17" s="31" customFormat="1" ht="15" x14ac:dyDescent="0.25">
      <c r="D123" s="13" t="s">
        <v>5</v>
      </c>
      <c r="E123" s="39">
        <f t="shared" si="48"/>
        <v>4800</v>
      </c>
      <c r="F123" s="40">
        <f>E123/E$121</f>
        <v>5.6074766355140186E-2</v>
      </c>
      <c r="G123" s="39">
        <f>G15+G21+G27+G33+G42+G48+G54+G60+G69+G75+G81+G87+G96+G102+G108+G114</f>
        <v>1200</v>
      </c>
      <c r="H123" s="40">
        <f>G123/G$121</f>
        <v>5.6074766355140186E-2</v>
      </c>
      <c r="I123" s="41">
        <f>I15+I21+I27+I33+I42+I48+I54+I60+I69+I75+I81+I87+I96+I102+I108+I114</f>
        <v>1200</v>
      </c>
      <c r="J123" s="40">
        <f>I123/I$121</f>
        <v>5.6074766355140186E-2</v>
      </c>
      <c r="K123" s="41">
        <f>K15+K21+K27+K33+K42+K48+K54+K60+K69+K75+K81+K87+K96+K102+K108+K114</f>
        <v>1200</v>
      </c>
      <c r="L123" s="40">
        <f>K123/K$121</f>
        <v>5.6074766355140186E-2</v>
      </c>
      <c r="M123" s="41">
        <f>M15+M21+M27+M33+M42+M48+M54+M60+M69+M75+M81+M87+M96+M102+M108+M114</f>
        <v>1200</v>
      </c>
      <c r="N123" s="42">
        <f>M123/M$121</f>
        <v>5.6074766355140186E-2</v>
      </c>
      <c r="O123" s="29" t="s">
        <v>37</v>
      </c>
    </row>
    <row r="124" spans="1:17" s="31" customFormat="1" ht="15" x14ac:dyDescent="0.25">
      <c r="D124" s="13" t="s">
        <v>6</v>
      </c>
      <c r="E124" s="43">
        <f t="shared" si="48"/>
        <v>22400</v>
      </c>
      <c r="F124" s="25">
        <f t="shared" ref="F124" si="67">E124/E$121</f>
        <v>0.26168224299065418</v>
      </c>
      <c r="G124" s="43">
        <f t="shared" ref="G124:I127" si="68">G16+G22+G28+G34+G43+G49+G55+G61+G70+G76+G82+G88+G97+G103+G109+G115</f>
        <v>5600</v>
      </c>
      <c r="H124" s="25">
        <f t="shared" ref="H124:J127" si="69">G124/G$121</f>
        <v>0.26168224299065418</v>
      </c>
      <c r="I124" s="44">
        <f t="shared" si="68"/>
        <v>5600</v>
      </c>
      <c r="J124" s="25">
        <f t="shared" si="69"/>
        <v>0.26168224299065418</v>
      </c>
      <c r="K124" s="44">
        <f t="shared" ref="K124" si="70">K16+K22+K28+K34+K43+K49+K55+K61+K70+K76+K82+K88+K97+K103+K109+K115</f>
        <v>5600</v>
      </c>
      <c r="L124" s="25">
        <f t="shared" ref="L124" si="71">K124/K$121</f>
        <v>0.26168224299065418</v>
      </c>
      <c r="M124" s="44">
        <f t="shared" ref="M124" si="72">M16+M22+M28+M34+M43+M49+M55+M61+M70+M76+M82+M88+M97+M103+M109+M115</f>
        <v>5600</v>
      </c>
      <c r="N124" s="45">
        <f t="shared" ref="N124" si="73">M124/M$121</f>
        <v>0.26168224299065418</v>
      </c>
      <c r="O124" s="29" t="s">
        <v>37</v>
      </c>
    </row>
    <row r="125" spans="1:17" s="31" customFormat="1" ht="15" x14ac:dyDescent="0.25">
      <c r="D125" s="13" t="s">
        <v>7</v>
      </c>
      <c r="E125" s="43">
        <f t="shared" si="48"/>
        <v>37600</v>
      </c>
      <c r="F125" s="25">
        <f t="shared" ref="F125" si="74">E125/E$121</f>
        <v>0.43925233644859812</v>
      </c>
      <c r="G125" s="43">
        <f t="shared" si="68"/>
        <v>9400</v>
      </c>
      <c r="H125" s="25">
        <f t="shared" si="69"/>
        <v>0.43925233644859812</v>
      </c>
      <c r="I125" s="44">
        <f t="shared" si="68"/>
        <v>9400</v>
      </c>
      <c r="J125" s="25">
        <f t="shared" si="69"/>
        <v>0.43925233644859812</v>
      </c>
      <c r="K125" s="44">
        <f t="shared" ref="K125" si="75">K17+K23+K29+K35+K44+K50+K56+K62+K71+K77+K83+K89+K98+K104+K110+K116</f>
        <v>9400</v>
      </c>
      <c r="L125" s="25">
        <f t="shared" ref="L125" si="76">K125/K$121</f>
        <v>0.43925233644859812</v>
      </c>
      <c r="M125" s="44">
        <f t="shared" ref="M125" si="77">M17+M23+M29+M35+M44+M50+M56+M62+M71+M77+M83+M89+M98+M104+M110+M116</f>
        <v>9400</v>
      </c>
      <c r="N125" s="45">
        <f t="shared" ref="N125" si="78">M125/M$121</f>
        <v>0.43925233644859812</v>
      </c>
      <c r="O125" s="29" t="s">
        <v>37</v>
      </c>
    </row>
    <row r="126" spans="1:17" s="31" customFormat="1" ht="15" x14ac:dyDescent="0.25">
      <c r="D126" s="13" t="s">
        <v>8</v>
      </c>
      <c r="E126" s="43">
        <f t="shared" si="48"/>
        <v>7200</v>
      </c>
      <c r="F126" s="25">
        <f t="shared" ref="F126" si="79">E126/E$121</f>
        <v>8.4112149532710276E-2</v>
      </c>
      <c r="G126" s="43">
        <f t="shared" si="68"/>
        <v>1800</v>
      </c>
      <c r="H126" s="25">
        <f t="shared" si="69"/>
        <v>8.4112149532710276E-2</v>
      </c>
      <c r="I126" s="44">
        <f t="shared" si="68"/>
        <v>1800</v>
      </c>
      <c r="J126" s="25">
        <f t="shared" si="69"/>
        <v>8.4112149532710276E-2</v>
      </c>
      <c r="K126" s="44">
        <f t="shared" ref="K126" si="80">K18+K24+K30+K36+K45+K51+K57+K63+K72+K78+K84+K90+K99+K105+K111+K117</f>
        <v>1800</v>
      </c>
      <c r="L126" s="25">
        <f t="shared" ref="L126" si="81">K126/K$121</f>
        <v>8.4112149532710276E-2</v>
      </c>
      <c r="M126" s="44">
        <f t="shared" ref="M126" si="82">M18+M24+M30+M36+M45+M51+M57+M63+M72+M78+M84+M90+M99+M105+M111+M117</f>
        <v>1800</v>
      </c>
      <c r="N126" s="45">
        <f t="shared" ref="N126" si="83">M126/M$121</f>
        <v>8.4112149532710276E-2</v>
      </c>
      <c r="O126" s="29" t="s">
        <v>37</v>
      </c>
    </row>
    <row r="127" spans="1:17" s="46" customFormat="1" ht="15" x14ac:dyDescent="0.25">
      <c r="D127" s="13" t="s">
        <v>9</v>
      </c>
      <c r="E127" s="47">
        <f t="shared" si="48"/>
        <v>13600</v>
      </c>
      <c r="F127" s="48">
        <f t="shared" ref="F127" si="84">E127/E$121</f>
        <v>0.15887850467289719</v>
      </c>
      <c r="G127" s="47">
        <f t="shared" si="68"/>
        <v>3400</v>
      </c>
      <c r="H127" s="48">
        <f t="shared" si="69"/>
        <v>0.15887850467289719</v>
      </c>
      <c r="I127" s="49">
        <f t="shared" si="68"/>
        <v>3400</v>
      </c>
      <c r="J127" s="48">
        <f t="shared" si="69"/>
        <v>0.15887850467289719</v>
      </c>
      <c r="K127" s="49">
        <f t="shared" ref="K127" si="85">K19+K25+K31+K37+K46+K52+K58+K64+K73+K79+K85+K91+K100+K106+K112+K118</f>
        <v>3400</v>
      </c>
      <c r="L127" s="48">
        <f t="shared" ref="L127" si="86">K127/K$121</f>
        <v>0.15887850467289719</v>
      </c>
      <c r="M127" s="49">
        <f t="shared" ref="M127" si="87">M19+M25+M31+M37+M46+M52+M58+M64+M73+M79+M85+M91+M100+M106+M112+M118</f>
        <v>3400</v>
      </c>
      <c r="N127" s="50">
        <f t="shared" ref="N127" si="88">M127/M$121</f>
        <v>0.15887850467289719</v>
      </c>
      <c r="O127" s="29" t="s">
        <v>37</v>
      </c>
    </row>
    <row r="128" spans="1:17" s="31" customFormat="1" ht="15" x14ac:dyDescent="0.25">
      <c r="B128" s="19" t="s">
        <v>39</v>
      </c>
      <c r="E128" s="53"/>
      <c r="F128" s="52"/>
      <c r="G128" s="71"/>
      <c r="H128" s="52"/>
      <c r="I128" s="53"/>
      <c r="J128" s="52"/>
      <c r="K128" s="53"/>
      <c r="L128" s="52"/>
      <c r="M128" s="53"/>
      <c r="N128" s="38"/>
    </row>
    <row r="129" spans="2:16" s="16" customFormat="1" ht="15" x14ac:dyDescent="0.25">
      <c r="C129" s="26"/>
      <c r="D129" s="13" t="s">
        <v>50</v>
      </c>
      <c r="E129" s="74">
        <f t="shared" si="48"/>
        <v>400</v>
      </c>
      <c r="F129" s="30"/>
      <c r="G129" s="72">
        <v>100</v>
      </c>
      <c r="H129" s="30"/>
      <c r="I129" s="54">
        <v>100</v>
      </c>
      <c r="J129" s="30"/>
      <c r="K129" s="54">
        <v>100</v>
      </c>
      <c r="L129" s="30"/>
      <c r="M129" s="54">
        <v>100</v>
      </c>
      <c r="N129" s="30"/>
      <c r="O129" s="29" t="s">
        <v>12</v>
      </c>
    </row>
    <row r="130" spans="2:16" s="31" customFormat="1" ht="15" x14ac:dyDescent="0.25">
      <c r="E130" s="53"/>
      <c r="F130" s="52"/>
      <c r="G130" s="71"/>
      <c r="H130" s="52"/>
      <c r="I130" s="53"/>
      <c r="J130" s="52"/>
      <c r="K130" s="53"/>
      <c r="L130" s="52"/>
      <c r="M130" s="53"/>
      <c r="N130" s="38"/>
    </row>
    <row r="131" spans="2:16" s="31" customFormat="1" ht="15.75" thickBot="1" x14ac:dyDescent="0.3">
      <c r="B131" s="31" t="s">
        <v>38</v>
      </c>
      <c r="E131" s="32">
        <f t="shared" si="48"/>
        <v>86000</v>
      </c>
      <c r="F131" s="33"/>
      <c r="G131" s="66">
        <f>G121+G129</f>
        <v>21500</v>
      </c>
      <c r="H131" s="33"/>
      <c r="I131" s="32">
        <f>I121+I129</f>
        <v>21500</v>
      </c>
      <c r="J131" s="33"/>
      <c r="K131" s="32">
        <f t="shared" ref="K131" si="89">K121+K129</f>
        <v>21500</v>
      </c>
      <c r="L131" s="33"/>
      <c r="M131" s="32">
        <f t="shared" ref="M131" si="90">M121+M129</f>
        <v>21500</v>
      </c>
      <c r="N131" s="33"/>
    </row>
    <row r="132" spans="2:16" s="31" customFormat="1" ht="15.75" thickTop="1" x14ac:dyDescent="0.25">
      <c r="E132" s="53"/>
      <c r="F132" s="52"/>
      <c r="G132" s="71"/>
      <c r="H132" s="52"/>
      <c r="I132" s="53"/>
      <c r="J132" s="52"/>
      <c r="K132" s="53"/>
      <c r="L132" s="52"/>
      <c r="M132" s="53"/>
      <c r="N132" s="38"/>
    </row>
    <row r="133" spans="2:16" s="31" customFormat="1" ht="15" x14ac:dyDescent="0.25">
      <c r="B133" s="31" t="s">
        <v>54</v>
      </c>
      <c r="E133" s="53"/>
      <c r="F133" s="52"/>
      <c r="G133" s="71"/>
      <c r="H133" s="52"/>
      <c r="I133" s="53"/>
      <c r="J133" s="52"/>
      <c r="K133" s="53"/>
      <c r="L133" s="52"/>
      <c r="M133" s="53"/>
      <c r="N133" s="38"/>
    </row>
    <row r="134" spans="2:16" s="31" customFormat="1" ht="15" x14ac:dyDescent="0.25">
      <c r="D134" s="13" t="s">
        <v>41</v>
      </c>
      <c r="E134" s="73">
        <f t="shared" ref="E134" si="91">G134+I134+K134+M134</f>
        <v>3200</v>
      </c>
      <c r="F134" s="28">
        <f>E134/(E131-E125)</f>
        <v>6.6115702479338845E-2</v>
      </c>
      <c r="G134" s="27">
        <v>800</v>
      </c>
      <c r="H134" s="28">
        <f>G134/(G131-G125)</f>
        <v>6.6115702479338845E-2</v>
      </c>
      <c r="I134" s="27">
        <v>800</v>
      </c>
      <c r="J134" s="28">
        <f>I134/(I131-I125)</f>
        <v>6.6115702479338845E-2</v>
      </c>
      <c r="K134" s="27">
        <v>800</v>
      </c>
      <c r="L134" s="28">
        <f>K134/(K131-K125)</f>
        <v>6.6115702479338845E-2</v>
      </c>
      <c r="M134" s="27">
        <v>800</v>
      </c>
      <c r="N134" s="28">
        <f>M134/(M131-M125)</f>
        <v>6.6115702479338845E-2</v>
      </c>
      <c r="O134" s="29" t="s">
        <v>12</v>
      </c>
      <c r="P134" s="16"/>
    </row>
    <row r="135" spans="2:16" s="31" customFormat="1" ht="15" x14ac:dyDescent="0.25">
      <c r="D135" s="13" t="s">
        <v>55</v>
      </c>
      <c r="E135" s="74">
        <v>0</v>
      </c>
      <c r="F135" s="30">
        <f>E135/E125</f>
        <v>0</v>
      </c>
      <c r="G135" s="54">
        <v>0</v>
      </c>
      <c r="H135" s="30">
        <f>G135/G125</f>
        <v>0</v>
      </c>
      <c r="I135" s="54">
        <v>0</v>
      </c>
      <c r="J135" s="30">
        <f>I135/I125</f>
        <v>0</v>
      </c>
      <c r="K135" s="54">
        <v>0</v>
      </c>
      <c r="L135" s="30">
        <f>K135/K125</f>
        <v>0</v>
      </c>
      <c r="M135" s="54">
        <v>0</v>
      </c>
      <c r="N135" s="28">
        <f>M135/M125</f>
        <v>0</v>
      </c>
      <c r="O135" s="29" t="s">
        <v>53</v>
      </c>
      <c r="P135" s="16"/>
    </row>
    <row r="136" spans="2:16" s="31" customFormat="1" ht="15" x14ac:dyDescent="0.25">
      <c r="D136" s="13" t="s">
        <v>52</v>
      </c>
      <c r="E136" s="73">
        <f>SUM(E134:E135)</f>
        <v>3200</v>
      </c>
      <c r="F136" s="28">
        <f>E136/E131</f>
        <v>3.7209302325581395E-2</v>
      </c>
      <c r="G136" s="73">
        <f>SUM(G134:G135)</f>
        <v>800</v>
      </c>
      <c r="H136" s="28">
        <f>G136/G131</f>
        <v>3.7209302325581395E-2</v>
      </c>
      <c r="I136" s="73">
        <f>SUM(I134:I135)</f>
        <v>800</v>
      </c>
      <c r="J136" s="28">
        <f>I136/I131</f>
        <v>3.7209302325581395E-2</v>
      </c>
      <c r="K136" s="73">
        <f>SUM(K134:K135)</f>
        <v>800</v>
      </c>
      <c r="L136" s="28">
        <f>K136/K131</f>
        <v>3.7209302325581395E-2</v>
      </c>
      <c r="M136" s="73">
        <f>SUM(M134:M135)</f>
        <v>800</v>
      </c>
      <c r="N136" s="28">
        <f>M136/M131</f>
        <v>3.7209302325581395E-2</v>
      </c>
      <c r="O136" s="29"/>
      <c r="P136" s="16"/>
    </row>
    <row r="137" spans="2:16" s="31" customFormat="1" ht="15" x14ac:dyDescent="0.25">
      <c r="E137" s="53"/>
      <c r="F137" s="52"/>
      <c r="G137" s="71"/>
      <c r="H137" s="52"/>
      <c r="I137" s="53"/>
      <c r="J137" s="52"/>
      <c r="K137" s="53"/>
      <c r="L137" s="52"/>
      <c r="M137" s="53"/>
      <c r="N137" s="38"/>
    </row>
    <row r="138" spans="2:16" s="31" customFormat="1" ht="15.75" thickBot="1" x14ac:dyDescent="0.3">
      <c r="B138" s="31" t="s">
        <v>46</v>
      </c>
      <c r="E138" s="32">
        <f t="shared" ref="E138" si="92">G138+I138+K138+M138</f>
        <v>89200</v>
      </c>
      <c r="F138" s="33"/>
      <c r="G138" s="66">
        <f>G131+G134</f>
        <v>22300</v>
      </c>
      <c r="H138" s="33"/>
      <c r="I138" s="32">
        <f>I131+I134</f>
        <v>22300</v>
      </c>
      <c r="J138" s="33"/>
      <c r="K138" s="32">
        <f>K131+K134</f>
        <v>22300</v>
      </c>
      <c r="L138" s="33"/>
      <c r="M138" s="32">
        <f>M131+M134</f>
        <v>22300</v>
      </c>
      <c r="N138" s="33"/>
    </row>
    <row r="139" spans="2:16" s="31" customFormat="1" ht="15.75" thickTop="1" x14ac:dyDescent="0.25">
      <c r="C139" s="37" t="s">
        <v>36</v>
      </c>
      <c r="G139" s="71"/>
      <c r="N139" s="38"/>
    </row>
    <row r="140" spans="2:16" s="31" customFormat="1" ht="15" x14ac:dyDescent="0.25">
      <c r="D140" s="13" t="s">
        <v>40</v>
      </c>
      <c r="E140" s="55">
        <f>G140+I140+K140+M140</f>
        <v>15600</v>
      </c>
      <c r="F140" s="56">
        <f>E140/E138</f>
        <v>0.17488789237668162</v>
      </c>
      <c r="G140" s="55">
        <f>G123+G126+G129+G134</f>
        <v>3900</v>
      </c>
      <c r="H140" s="56">
        <f>G140/G138</f>
        <v>0.17488789237668162</v>
      </c>
      <c r="I140" s="57">
        <f>I123+I126+I129+I134</f>
        <v>3900</v>
      </c>
      <c r="J140" s="56">
        <f>I140/I138</f>
        <v>0.17488789237668162</v>
      </c>
      <c r="K140" s="57">
        <f>K123+K126+K129+K134</f>
        <v>3900</v>
      </c>
      <c r="L140" s="56">
        <f>K140/K138</f>
        <v>0.17488789237668162</v>
      </c>
      <c r="M140" s="57">
        <f>M123+M126+M129+M134</f>
        <v>3900</v>
      </c>
      <c r="N140" s="58">
        <f>M140/M138</f>
        <v>0.17488789237668162</v>
      </c>
      <c r="O140" s="29" t="s">
        <v>42</v>
      </c>
    </row>
    <row r="141" spans="2:16" s="31" customFormat="1" ht="15" x14ac:dyDescent="0.25">
      <c r="E141" s="53"/>
      <c r="F141" s="52"/>
      <c r="H141" s="52"/>
      <c r="I141" s="53"/>
      <c r="J141" s="52"/>
      <c r="K141" s="53"/>
      <c r="L141" s="52"/>
      <c r="M141" s="53"/>
      <c r="N141" s="38"/>
    </row>
    <row r="142" spans="2:16" s="31" customFormat="1" ht="15" x14ac:dyDescent="0.25">
      <c r="C142" s="78" t="s">
        <v>56</v>
      </c>
      <c r="E142" s="79"/>
      <c r="F142" s="28"/>
      <c r="H142" s="28"/>
      <c r="I142" s="79"/>
      <c r="J142" s="28"/>
      <c r="K142" s="79"/>
      <c r="L142" s="28"/>
      <c r="M142" s="79"/>
      <c r="N142" s="80"/>
    </row>
    <row r="143" spans="2:16" x14ac:dyDescent="0.2">
      <c r="C143" s="2" t="s">
        <v>43</v>
      </c>
      <c r="D143" s="2"/>
    </row>
  </sheetData>
  <mergeCells count="2">
    <mergeCell ref="G3:M3"/>
    <mergeCell ref="G10:N10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BUDGET-template</vt:lpstr>
      <vt:lpstr>'BUDGET-template'!Print_Area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Thede Anderskov</dc:creator>
  <cp:lastModifiedBy>Henrik Kjærsig</cp:lastModifiedBy>
  <cp:lastPrinted>2020-08-26T15:07:30Z</cp:lastPrinted>
  <dcterms:created xsi:type="dcterms:W3CDTF">2020-03-12T21:45:55Z</dcterms:created>
  <dcterms:modified xsi:type="dcterms:W3CDTF">2022-01-31T12:50:30Z</dcterms:modified>
</cp:coreProperties>
</file>