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PH\KLIMA\11. Rapportering klimafinansiering\3 - OECD\QA Rio markører 2024 data\"/>
    </mc:Choice>
  </mc:AlternateContent>
  <xr:revisionPtr revIDLastSave="0" documentId="8_{783871FB-7137-4DA8-9669-68C161056B4E}" xr6:coauthVersionLast="47" xr6:coauthVersionMax="47" xr10:uidLastSave="{00000000-0000-0000-0000-000000000000}"/>
  <bookViews>
    <workbookView xWindow="-120" yWindow="-120" windowWidth="29040" windowHeight="15720" activeTab="1" xr2:uid="{C79E704C-D6FB-415A-9A79-699C5ACE3A2E}"/>
  </bookViews>
  <sheets>
    <sheet name="SPA funded development-Lot CIV" sheetId="1" r:id="rId1"/>
    <sheet name="SPA funded humanitarian-Lot HUM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8" l="1"/>
  <c r="R39" i="8"/>
  <c r="S39" i="8" s="1"/>
  <c r="Q39" i="8"/>
  <c r="O39" i="8"/>
  <c r="P39" i="8" s="1"/>
  <c r="M39" i="8"/>
  <c r="N39" i="8" s="1"/>
  <c r="K39" i="8"/>
  <c r="L39" i="8" s="1"/>
  <c r="R38" i="8"/>
  <c r="S38" i="8" s="1"/>
  <c r="Q38" i="8"/>
  <c r="O38" i="8"/>
  <c r="P38" i="8" s="1"/>
  <c r="M38" i="8"/>
  <c r="N38" i="8" s="1"/>
  <c r="K38" i="8"/>
  <c r="L38" i="8" s="1"/>
  <c r="R37" i="8"/>
  <c r="Q37" i="8"/>
  <c r="O37" i="8"/>
  <c r="P37" i="8" s="1"/>
  <c r="M37" i="8"/>
  <c r="N37" i="8" s="1"/>
  <c r="K37" i="8"/>
  <c r="L37" i="8" s="1"/>
  <c r="R36" i="8"/>
  <c r="S36" i="8" s="1"/>
  <c r="Q36" i="8"/>
  <c r="O36" i="8"/>
  <c r="P36" i="8" s="1"/>
  <c r="M36" i="8"/>
  <c r="N36" i="8" s="1"/>
  <c r="K36" i="8"/>
  <c r="L36" i="8" s="1"/>
  <c r="R35" i="8"/>
  <c r="S35" i="8" s="1"/>
  <c r="Q35" i="8"/>
  <c r="O35" i="8"/>
  <c r="P35" i="8" s="1"/>
  <c r="M35" i="8"/>
  <c r="N35" i="8" s="1"/>
  <c r="K35" i="8"/>
  <c r="L35" i="8" s="1"/>
  <c r="R34" i="8"/>
  <c r="Q34" i="8"/>
  <c r="O34" i="8"/>
  <c r="P34" i="8" s="1"/>
  <c r="M34" i="8"/>
  <c r="N34" i="8" s="1"/>
  <c r="K34" i="8"/>
  <c r="L34" i="8" s="1"/>
  <c r="R33" i="8"/>
  <c r="Q33" i="8"/>
  <c r="O33" i="8"/>
  <c r="P33" i="8" s="1"/>
  <c r="M33" i="8"/>
  <c r="N33" i="8" s="1"/>
  <c r="K33" i="8"/>
  <c r="L33" i="8" s="1"/>
  <c r="R32" i="8"/>
  <c r="S32" i="8" s="1"/>
  <c r="Q32" i="8"/>
  <c r="O32" i="8"/>
  <c r="P32" i="8" s="1"/>
  <c r="M32" i="8"/>
  <c r="N32" i="8" s="1"/>
  <c r="K32" i="8"/>
  <c r="L32" i="8" s="1"/>
  <c r="R31" i="8"/>
  <c r="S31" i="8" s="1"/>
  <c r="Q31" i="8"/>
  <c r="O31" i="8"/>
  <c r="M31" i="8"/>
  <c r="N31" i="8" s="1"/>
  <c r="K31" i="8"/>
  <c r="L31" i="8" s="1"/>
  <c r="R30" i="8"/>
  <c r="S30" i="8" s="1"/>
  <c r="Q30" i="8"/>
  <c r="O30" i="8"/>
  <c r="P30" i="8" s="1"/>
  <c r="M30" i="8"/>
  <c r="N30" i="8" s="1"/>
  <c r="K30" i="8"/>
  <c r="L30" i="8" s="1"/>
  <c r="R29" i="8"/>
  <c r="Q29" i="8"/>
  <c r="O29" i="8"/>
  <c r="P29" i="8" s="1"/>
  <c r="M29" i="8"/>
  <c r="N29" i="8" s="1"/>
  <c r="K29" i="8"/>
  <c r="L29" i="8" s="1"/>
  <c r="R28" i="8"/>
  <c r="S28" i="8" s="1"/>
  <c r="Q28" i="8"/>
  <c r="O28" i="8"/>
  <c r="P28" i="8" s="1"/>
  <c r="M28" i="8"/>
  <c r="N28" i="8" s="1"/>
  <c r="K28" i="8"/>
  <c r="L28" i="8" s="1"/>
  <c r="R27" i="8"/>
  <c r="S27" i="8" s="1"/>
  <c r="Q27" i="8"/>
  <c r="O27" i="8"/>
  <c r="P27" i="8" s="1"/>
  <c r="M27" i="8"/>
  <c r="N27" i="8" s="1"/>
  <c r="K27" i="8"/>
  <c r="L27" i="8" s="1"/>
  <c r="R26" i="8"/>
  <c r="Q26" i="8"/>
  <c r="O26" i="8"/>
  <c r="P26" i="8" s="1"/>
  <c r="M26" i="8"/>
  <c r="N26" i="8" s="1"/>
  <c r="K26" i="8"/>
  <c r="L26" i="8" s="1"/>
  <c r="R25" i="8"/>
  <c r="Q25" i="8"/>
  <c r="O25" i="8"/>
  <c r="P25" i="8" s="1"/>
  <c r="M25" i="8"/>
  <c r="N25" i="8" s="1"/>
  <c r="K25" i="8"/>
  <c r="L25" i="8" s="1"/>
  <c r="R24" i="8"/>
  <c r="S24" i="8" s="1"/>
  <c r="Q24" i="8"/>
  <c r="O24" i="8"/>
  <c r="M24" i="8"/>
  <c r="N24" i="8" s="1"/>
  <c r="K24" i="8"/>
  <c r="L24" i="8" s="1"/>
  <c r="C8" i="1"/>
  <c r="M29" i="1"/>
  <c r="N29" i="1" s="1"/>
  <c r="K32" i="1"/>
  <c r="L32" i="1" s="1"/>
  <c r="K27" i="1"/>
  <c r="L27" i="1" s="1"/>
  <c r="M27" i="1"/>
  <c r="N27" i="1" s="1"/>
  <c r="O27" i="1"/>
  <c r="P27" i="1" s="1"/>
  <c r="Q27" i="1"/>
  <c r="R27" i="1"/>
  <c r="S27" i="1" s="1"/>
  <c r="R26" i="1"/>
  <c r="S26" i="1" s="1"/>
  <c r="Q26" i="1"/>
  <c r="O26" i="1"/>
  <c r="P26" i="1" s="1"/>
  <c r="M26" i="1"/>
  <c r="N26" i="1" s="1"/>
  <c r="K26" i="1"/>
  <c r="L26" i="1" s="1"/>
  <c r="R29" i="1"/>
  <c r="S29" i="1" s="1"/>
  <c r="Q29" i="1"/>
  <c r="O29" i="1"/>
  <c r="P29" i="1" s="1"/>
  <c r="K29" i="1"/>
  <c r="L29" i="1" s="1"/>
  <c r="K31" i="1"/>
  <c r="L31" i="1" s="1"/>
  <c r="K25" i="1"/>
  <c r="L25" i="1" s="1"/>
  <c r="M25" i="1"/>
  <c r="N25" i="1" s="1"/>
  <c r="O25" i="1"/>
  <c r="P25" i="1" s="1"/>
  <c r="Q25" i="1"/>
  <c r="R25" i="1"/>
  <c r="S25" i="1" s="1"/>
  <c r="K28" i="1"/>
  <c r="L28" i="1" s="1"/>
  <c r="M28" i="1"/>
  <c r="N28" i="1" s="1"/>
  <c r="O28" i="1"/>
  <c r="P28" i="1" s="1"/>
  <c r="Q28" i="1"/>
  <c r="R28" i="1"/>
  <c r="S28" i="1" s="1"/>
  <c r="K30" i="1"/>
  <c r="L30" i="1" s="1"/>
  <c r="M30" i="1"/>
  <c r="N30" i="1" s="1"/>
  <c r="O30" i="1"/>
  <c r="P30" i="1" s="1"/>
  <c r="Q30" i="1"/>
  <c r="R30" i="1"/>
  <c r="S30" i="1" s="1"/>
  <c r="M31" i="1"/>
  <c r="N31" i="1" s="1"/>
  <c r="O31" i="1"/>
  <c r="P31" i="1" s="1"/>
  <c r="Q31" i="1"/>
  <c r="R31" i="1"/>
  <c r="S31" i="1" s="1"/>
  <c r="M32" i="1"/>
  <c r="N32" i="1" s="1"/>
  <c r="O32" i="1"/>
  <c r="P32" i="1" s="1"/>
  <c r="Q32" i="1"/>
  <c r="R32" i="1"/>
  <c r="S32" i="1" s="1"/>
  <c r="K33" i="1"/>
  <c r="L33" i="1" s="1"/>
  <c r="M33" i="1"/>
  <c r="N33" i="1" s="1"/>
  <c r="O33" i="1"/>
  <c r="P33" i="1" s="1"/>
  <c r="Q33" i="1"/>
  <c r="R33" i="1"/>
  <c r="S33" i="1" s="1"/>
  <c r="K34" i="1"/>
  <c r="L34" i="1" s="1"/>
  <c r="M34" i="1"/>
  <c r="N34" i="1" s="1"/>
  <c r="O34" i="1"/>
  <c r="P34" i="1" s="1"/>
  <c r="Q34" i="1"/>
  <c r="R34" i="1"/>
  <c r="S34" i="1" s="1"/>
  <c r="K35" i="1"/>
  <c r="L35" i="1" s="1"/>
  <c r="M35" i="1"/>
  <c r="N35" i="1" s="1"/>
  <c r="O35" i="1"/>
  <c r="P35" i="1" s="1"/>
  <c r="Q35" i="1"/>
  <c r="R35" i="1"/>
  <c r="S35" i="1" s="1"/>
  <c r="K36" i="1"/>
  <c r="L36" i="1" s="1"/>
  <c r="M36" i="1"/>
  <c r="N36" i="1" s="1"/>
  <c r="O36" i="1"/>
  <c r="P36" i="1" s="1"/>
  <c r="Q36" i="1"/>
  <c r="R36" i="1"/>
  <c r="S36" i="1" s="1"/>
  <c r="K37" i="1"/>
  <c r="L37" i="1" s="1"/>
  <c r="M37" i="1"/>
  <c r="N37" i="1" s="1"/>
  <c r="O37" i="1"/>
  <c r="P37" i="1" s="1"/>
  <c r="Q37" i="1"/>
  <c r="R37" i="1"/>
  <c r="S37" i="1" s="1"/>
  <c r="K38" i="1"/>
  <c r="L38" i="1" s="1"/>
  <c r="M38" i="1"/>
  <c r="N38" i="1" s="1"/>
  <c r="O38" i="1"/>
  <c r="P38" i="1" s="1"/>
  <c r="Q38" i="1"/>
  <c r="R38" i="1"/>
  <c r="S38" i="1" s="1"/>
  <c r="K39" i="1"/>
  <c r="L39" i="1" s="1"/>
  <c r="M39" i="1"/>
  <c r="N39" i="1" s="1"/>
  <c r="O39" i="1"/>
  <c r="P39" i="1" s="1"/>
  <c r="Q39" i="1"/>
  <c r="R39" i="1"/>
  <c r="S39" i="1" s="1"/>
  <c r="K24" i="1"/>
  <c r="L24" i="1" s="1"/>
  <c r="M24" i="1"/>
  <c r="N24" i="1" s="1"/>
  <c r="O24" i="1"/>
  <c r="P24" i="1" s="1"/>
  <c r="R24" i="1"/>
  <c r="S24" i="1" s="1"/>
  <c r="C13" i="8" l="1"/>
  <c r="C14" i="8"/>
  <c r="C15" i="8"/>
  <c r="D15" i="8"/>
  <c r="D13" i="8"/>
  <c r="D14" i="8"/>
  <c r="T32" i="8"/>
  <c r="U32" i="8" s="1"/>
  <c r="T25" i="8"/>
  <c r="U25" i="8" s="1"/>
  <c r="T34" i="8"/>
  <c r="U34" i="8" s="1"/>
  <c r="T36" i="8"/>
  <c r="U36" i="8" s="1"/>
  <c r="T24" i="8"/>
  <c r="U24" i="8" s="1"/>
  <c r="T31" i="8"/>
  <c r="U31" i="8" s="1"/>
  <c r="T33" i="8"/>
  <c r="U33" i="8" s="1"/>
  <c r="C10" i="8"/>
  <c r="D10" i="8" s="1"/>
  <c r="P24" i="8"/>
  <c r="C11" i="8" s="1"/>
  <c r="D11" i="8" s="1"/>
  <c r="T29" i="8"/>
  <c r="U29" i="8" s="1"/>
  <c r="T26" i="8"/>
  <c r="U26" i="8" s="1"/>
  <c r="T28" i="8"/>
  <c r="U28" i="8" s="1"/>
  <c r="T37" i="8"/>
  <c r="U37" i="8" s="1"/>
  <c r="C15" i="1"/>
  <c r="D15" i="1" s="1"/>
  <c r="C14" i="1"/>
  <c r="D14" i="1" s="1"/>
  <c r="C13" i="1"/>
  <c r="D13" i="1" s="1"/>
  <c r="C9" i="8"/>
  <c r="D9" i="8" s="1"/>
  <c r="T27" i="8"/>
  <c r="U27" i="8" s="1"/>
  <c r="P31" i="8"/>
  <c r="T35" i="8"/>
  <c r="U35" i="8" s="1"/>
  <c r="S25" i="8"/>
  <c r="T30" i="8"/>
  <c r="U30" i="8" s="1"/>
  <c r="S33" i="8"/>
  <c r="T38" i="8"/>
  <c r="U38" i="8" s="1"/>
  <c r="S26" i="8"/>
  <c r="S34" i="8"/>
  <c r="T39" i="8"/>
  <c r="U39" i="8" s="1"/>
  <c r="S29" i="8"/>
  <c r="S37" i="8"/>
  <c r="C9" i="1"/>
  <c r="D9" i="1" s="1"/>
  <c r="T36" i="1"/>
  <c r="U36" i="1" s="1"/>
  <c r="T35" i="1"/>
  <c r="U35" i="1" s="1"/>
  <c r="T34" i="1"/>
  <c r="U34" i="1" s="1"/>
  <c r="T33" i="1"/>
  <c r="U33" i="1" s="1"/>
  <c r="T32" i="1"/>
  <c r="U32" i="1" s="1"/>
  <c r="T39" i="1"/>
  <c r="U39" i="1" s="1"/>
  <c r="T31" i="1"/>
  <c r="U31" i="1" s="1"/>
  <c r="T38" i="1"/>
  <c r="U38" i="1" s="1"/>
  <c r="T37" i="1"/>
  <c r="U37" i="1" s="1"/>
  <c r="T29" i="1"/>
  <c r="U29" i="1" s="1"/>
  <c r="T28" i="1"/>
  <c r="U28" i="1" s="1"/>
  <c r="T27" i="1"/>
  <c r="U27" i="1" s="1"/>
  <c r="T26" i="1"/>
  <c r="U26" i="1" s="1"/>
  <c r="T25" i="1"/>
  <c r="U25" i="1" s="1"/>
  <c r="T24" i="1"/>
  <c r="U24" i="1" s="1"/>
  <c r="T30" i="1"/>
  <c r="U30" i="1" s="1"/>
  <c r="C12" i="1"/>
  <c r="D12" i="1" s="1"/>
  <c r="C11" i="1"/>
  <c r="D11" i="1" s="1"/>
  <c r="C10" i="1"/>
  <c r="D10" i="1" s="1"/>
  <c r="C12" i="8" l="1"/>
  <c r="D12" i="8" s="1"/>
  <c r="C16" i="8"/>
  <c r="D16" i="8" s="1"/>
  <c r="C16" i="1"/>
  <c r="D16" i="1" s="1"/>
  <c r="Q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tc={35F616AF-4483-43CE-9D6A-0B1B6D4DBAE3}</author>
  </authors>
  <commentList>
    <comment ref="B16" authorId="0" shapeId="0" xr:uid="{35F616AF-4483-43CE-9D6A-0B1B6D4DBAE3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Total green finance does not add up to the sum of biodiversity, desertification, environment and climate finance, because it accounts for overlap between the categories.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tc={4A09AB29-16B2-4092-B46A-8F2A7C93480C}</author>
  </authors>
  <commentList>
    <comment ref="B16" authorId="0" shapeId="0" xr:uid="{4A09AB29-16B2-4092-B46A-8F2A7C93480C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Total green finance does not add up to the sum of biodiversity, desertification, environment and climate finance, because it accounts for overlap between the categories.</t>
        </r>
      </text>
    </comment>
  </commentList>
</comments>
</file>

<file path=xl/sharedStrings.xml><?xml version="1.0" encoding="utf-8"?>
<sst xmlns="http://schemas.openxmlformats.org/spreadsheetml/2006/main" count="84" uniqueCount="45">
  <si>
    <t>Climate change adaptation</t>
  </si>
  <si>
    <t>Climate change mitigation</t>
  </si>
  <si>
    <t>A. Project title</t>
  </si>
  <si>
    <t>Biodiversity</t>
  </si>
  <si>
    <t>Environment</t>
  </si>
  <si>
    <t>Desertification</t>
  </si>
  <si>
    <t>Type of Support (Adaptation, Mitigation, Cross-cutting)</t>
  </si>
  <si>
    <t>Climate finance coefficient (0, 0.5, 1)</t>
  </si>
  <si>
    <t>Climate finance</t>
  </si>
  <si>
    <t>Biodiversity finance coefficient (0, 0.5, 1)</t>
  </si>
  <si>
    <t>Biodiversity finance</t>
  </si>
  <si>
    <t>Desertification finance coefficient (0, 0.5, 1)</t>
  </si>
  <si>
    <t>Desertification finance</t>
  </si>
  <si>
    <t>Environment finance coefficient (0, 0.5, 1)</t>
  </si>
  <si>
    <t>Environment finance</t>
  </si>
  <si>
    <t>Climate finance (DKK)</t>
  </si>
  <si>
    <t>Environment finance (DKK)</t>
  </si>
  <si>
    <t>Desertification finance (DKK)</t>
  </si>
  <si>
    <t>Biodiversity finance (DKK)</t>
  </si>
  <si>
    <t>Green finance</t>
  </si>
  <si>
    <t>Share</t>
  </si>
  <si>
    <t>Total (DKK)</t>
  </si>
  <si>
    <t>Financial commitments</t>
  </si>
  <si>
    <t>Green finance coefficient</t>
  </si>
  <si>
    <t>Green finance (DKK)</t>
  </si>
  <si>
    <t>Table 2: Auto-calculated summary</t>
  </si>
  <si>
    <t>B. Country/Region</t>
  </si>
  <si>
    <t>C. Financial commitment (DKK)</t>
  </si>
  <si>
    <t>D-H. Environment and Rio markers</t>
  </si>
  <si>
    <t>I. Comment regarding assessment</t>
  </si>
  <si>
    <t xml:space="preserve">J-K. Biodiversity </t>
  </si>
  <si>
    <t>L-M. Desertification</t>
  </si>
  <si>
    <t xml:space="preserve">N-O. Environment </t>
  </si>
  <si>
    <t>P-R. Climate change</t>
  </si>
  <si>
    <t>S-T. Total green development finance (DKK)</t>
  </si>
  <si>
    <t>All figures in DKK; Columns J to T are set to auto-calculate; Add rows to Table 1 as necessary</t>
  </si>
  <si>
    <t>Green development projects funded by SPA organisations and administrators of multi-project mechanisms in 2024</t>
  </si>
  <si>
    <t>Adaptation finance</t>
  </si>
  <si>
    <t>Mitigation finance</t>
  </si>
  <si>
    <t>Cross-cutting finance</t>
  </si>
  <si>
    <t>Table 1: Auto-calculated summary</t>
  </si>
  <si>
    <t>Table 2: Environment and Rio marker assessment of development projects funded through Strategic Partnership Agreements and multi-project mechanisms in 2024</t>
  </si>
  <si>
    <t>Green humanitarian projects funded by SPA organisations and administrators of multi-project mechanisms in 2024</t>
  </si>
  <si>
    <t>Table 1: Environment and Rio marker assessment of humanitarian projects funded through Strategic Partnership Agreements and multi-project mechanisms in 2024</t>
  </si>
  <si>
    <t xml:space="preserve">Please insert information on all projects under the SPAs and multi-project mechanisms including those with Environment and Rio Markers of zero.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</si>
</sst>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u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u/>
      <sz val="13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89CF8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0" fontId="4" fillId="0" borderId="0" xfId="1" applyFont="1" applyAlignment="1">
      <alignment horizontal="center"/>
    </xf>
    <xf numFmtId="3" fontId="5" fillId="0" borderId="0" xfId="1" applyNumberFormat="1" applyFont="1" applyAlignment="1">
      <alignment horizontal="center" vertical="center"/>
    </xf>
    <xf numFmtId="3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7" fillId="0" borderId="0" xfId="1" applyFont="1"/>
    <xf numFmtId="0" fontId="8" fillId="4" borderId="2" xfId="1" applyFont="1" applyFill="1" applyBorder="1" applyAlignment="1">
      <alignment horizontal="center" vertical="center"/>
    </xf>
    <xf numFmtId="0" fontId="8" fillId="4" borderId="10" xfId="1" applyFont="1" applyFill="1" applyBorder="1" applyAlignment="1">
      <alignment horizontal="center" vertical="center"/>
    </xf>
    <xf numFmtId="3" fontId="1" fillId="5" borderId="2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3" fontId="1" fillId="5" borderId="10" xfId="0" applyNumberFormat="1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4" fillId="6" borderId="14" xfId="1" applyFont="1" applyFill="1" applyBorder="1" applyAlignment="1">
      <alignment horizontal="center" vertical="center" wrapText="1"/>
    </xf>
    <xf numFmtId="0" fontId="4" fillId="7" borderId="14" xfId="1" applyFont="1" applyFill="1" applyBorder="1" applyAlignment="1">
      <alignment horizontal="center" vertical="center" wrapText="1"/>
    </xf>
    <xf numFmtId="0" fontId="4" fillId="8" borderId="14" xfId="1" applyFont="1" applyFill="1" applyBorder="1" applyAlignment="1">
      <alignment horizontal="center" vertical="center" wrapText="1"/>
    </xf>
    <xf numFmtId="0" fontId="4" fillId="9" borderId="9" xfId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wrapText="1"/>
    </xf>
    <xf numFmtId="0" fontId="1" fillId="5" borderId="11" xfId="0" applyFont="1" applyFill="1" applyBorder="1" applyAlignment="1">
      <alignment wrapText="1"/>
    </xf>
    <xf numFmtId="3" fontId="8" fillId="4" borderId="1" xfId="0" applyNumberFormat="1" applyFont="1" applyFill="1" applyBorder="1" applyAlignment="1">
      <alignment horizontal="center" vertical="center"/>
    </xf>
    <xf numFmtId="3" fontId="8" fillId="4" borderId="9" xfId="0" applyNumberFormat="1" applyFont="1" applyFill="1" applyBorder="1" applyAlignment="1">
      <alignment horizontal="center" vertical="center"/>
    </xf>
    <xf numFmtId="0" fontId="0" fillId="5" borderId="11" xfId="0" applyFill="1" applyBorder="1" applyAlignment="1">
      <alignment wrapText="1"/>
    </xf>
    <xf numFmtId="3" fontId="0" fillId="5" borderId="10" xfId="0" applyNumberFormat="1" applyFill="1" applyBorder="1" applyAlignment="1">
      <alignment horizontal="center"/>
    </xf>
    <xf numFmtId="0" fontId="0" fillId="5" borderId="9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4" fillId="2" borderId="2" xfId="1" applyFont="1" applyFill="1" applyBorder="1" applyAlignment="1">
      <alignment vertical="center" wrapText="1"/>
    </xf>
    <xf numFmtId="0" fontId="4" fillId="2" borderId="5" xfId="1" applyFont="1" applyFill="1" applyBorder="1" applyAlignment="1">
      <alignment vertical="center"/>
    </xf>
    <xf numFmtId="0" fontId="5" fillId="2" borderId="2" xfId="1" applyFont="1" applyFill="1" applyBorder="1"/>
    <xf numFmtId="164" fontId="6" fillId="5" borderId="11" xfId="1" applyNumberFormat="1" applyFont="1" applyFill="1" applyBorder="1" applyAlignment="1">
      <alignment horizontal="center"/>
    </xf>
    <xf numFmtId="164" fontId="6" fillId="5" borderId="8" xfId="1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2" xfId="1" applyFont="1" applyFill="1" applyBorder="1"/>
    <xf numFmtId="3" fontId="5" fillId="5" borderId="1" xfId="1" applyNumberFormat="1" applyFont="1" applyFill="1" applyBorder="1" applyAlignment="1">
      <alignment horizontal="center"/>
    </xf>
    <xf numFmtId="164" fontId="5" fillId="5" borderId="5" xfId="1" applyNumberFormat="1" applyFont="1" applyFill="1" applyBorder="1" applyAlignment="1">
      <alignment horizontal="center"/>
    </xf>
    <xf numFmtId="0" fontId="6" fillId="5" borderId="9" xfId="1" applyFont="1" applyFill="1" applyBorder="1" applyAlignment="1">
      <alignment horizontal="center"/>
    </xf>
    <xf numFmtId="3" fontId="6" fillId="5" borderId="6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left" indent="3"/>
    </xf>
    <xf numFmtId="0" fontId="10" fillId="3" borderId="7" xfId="1" applyFont="1" applyFill="1" applyBorder="1" applyAlignment="1">
      <alignment horizontal="left" indent="3"/>
    </xf>
    <xf numFmtId="0" fontId="4" fillId="6" borderId="4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 vertical="center" wrapText="1"/>
    </xf>
    <xf numFmtId="0" fontId="10" fillId="3" borderId="10" xfId="1" applyFont="1" applyFill="1" applyBorder="1" applyAlignment="1">
      <alignment horizontal="left" indent="5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6" borderId="12" xfId="1" applyFont="1" applyFill="1" applyBorder="1" applyAlignment="1">
      <alignment horizontal="center" vertical="center" wrapText="1"/>
    </xf>
    <xf numFmtId="0" fontId="4" fillId="6" borderId="4" xfId="1" applyFont="1" applyFill="1" applyBorder="1" applyAlignment="1">
      <alignment horizontal="center" vertical="center" wrapText="1"/>
    </xf>
    <xf numFmtId="0" fontId="4" fillId="7" borderId="3" xfId="1" applyFont="1" applyFill="1" applyBorder="1" applyAlignment="1">
      <alignment horizontal="center" vertical="center" wrapText="1"/>
    </xf>
    <xf numFmtId="0" fontId="4" fillId="7" borderId="4" xfId="1" applyFont="1" applyFill="1" applyBorder="1" applyAlignment="1">
      <alignment horizontal="center" vertical="center" wrapText="1"/>
    </xf>
    <xf numFmtId="0" fontId="4" fillId="8" borderId="3" xfId="1" applyFont="1" applyFill="1" applyBorder="1" applyAlignment="1">
      <alignment horizontal="center" vertical="center" wrapText="1"/>
    </xf>
    <xf numFmtId="0" fontId="4" fillId="8" borderId="4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9" borderId="12" xfId="1" applyFont="1" applyFill="1" applyBorder="1" applyAlignment="1">
      <alignment horizontal="center" vertical="center" wrapText="1"/>
    </xf>
    <xf numFmtId="0" fontId="9" fillId="9" borderId="4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D1A3A0CC-DE9B-4CE3-BD75-1A4F47FC790E}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rgb="FF000000"/>
        </left>
        <right style="medium">
          <color rgb="FF000000"/>
        </right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rgb="FF000000"/>
          <bgColor rgb="FFFCE4D6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C89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C89CF8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C89C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ndrew Hattle" id="{4B441210-3E41-4A70-B755-0903F5EE30F3}" userId="33bde749cf837d2e" providerId="Windows Live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7A1750A-5EAC-4C2B-AA17-80C3E1E502B0}" name="Table2" displayName="Table2" ref="B23:U39" totalsRowShown="0" headerRowDxfId="45" dataDxfId="44" tableBorderDxfId="43" headerRowCellStyle="Normal 2" dataCellStyle="Normal 2">
  <autoFilter ref="B23:U39" xr:uid="{47A1750A-5EAC-4C2B-AA17-80C3E1E502B0}"/>
  <tableColumns count="20">
    <tableColumn id="1" xr3:uid="{9C74DE50-2A47-41A0-A1B7-D6BD081E9289}" name="A. Project title" dataDxfId="42"/>
    <tableColumn id="20" xr3:uid="{D2DFCBBC-E4FA-4880-A77E-208A5E9A5745}" name="B. Country/Region" dataDxfId="41"/>
    <tableColumn id="2" xr3:uid="{7FD2453C-94B6-41AE-BB30-552DBC5EE0AB}" name="C. Financial commitment (DKK)" dataDxfId="40"/>
    <tableColumn id="3" xr3:uid="{78DEF145-5A42-4E4E-86A7-5C1122BD42A8}" name="Biodiversity" dataDxfId="39"/>
    <tableColumn id="4" xr3:uid="{980F8A2C-E9C1-4CA8-95BC-910D73E5B273}" name="Desertification" dataDxfId="38"/>
    <tableColumn id="5" xr3:uid="{3A06297A-1D1C-4946-8CD4-B90E63E2BD3E}" name="Environment" dataDxfId="37"/>
    <tableColumn id="6" xr3:uid="{49C73CB7-A123-401A-B1C7-F755A2A3047E}" name="Climate change adaptation" dataDxfId="36"/>
    <tableColumn id="7" xr3:uid="{E66FBA82-4F73-45DE-AEC0-3533147D6B42}" name="Climate change mitigation" dataDxfId="35"/>
    <tableColumn id="18" xr3:uid="{2E637B61-B851-42D3-80A9-A579E569C2BD}" name="I. Comment regarding assessment" dataDxfId="34"/>
    <tableColumn id="8" xr3:uid="{3E691752-DCD0-4421-B14A-1A04A1156982}" name="Biodiversity finance coefficient (0, 0.5, 1)" dataDxfId="33" dataCellStyle="Normal 2">
      <calculatedColumnFormula>IF(E24=2,1,IF(E24=1,0.5,0))</calculatedColumnFormula>
    </tableColumn>
    <tableColumn id="9" xr3:uid="{4BFF6042-5BEE-48C9-8EF3-F967B5160D1B}" name="Biodiversity finance (DKK)" dataDxfId="32" dataCellStyle="Normal 2">
      <calculatedColumnFormula>K24*D24</calculatedColumnFormula>
    </tableColumn>
    <tableColumn id="10" xr3:uid="{3409DB04-B4CF-459D-8FE5-3896B499D550}" name="Desertification finance coefficient (0, 0.5, 1)" dataDxfId="31" dataCellStyle="Normal 2">
      <calculatedColumnFormula>IF(F24=2,1,IF(F24=1,0.5,0))</calculatedColumnFormula>
    </tableColumn>
    <tableColumn id="11" xr3:uid="{2B3589D6-D11A-42CC-B21E-1A20158ADA4D}" name="Desertification finance (DKK)" dataDxfId="30" dataCellStyle="Normal 2">
      <calculatedColumnFormula>M24*D24</calculatedColumnFormula>
    </tableColumn>
    <tableColumn id="12" xr3:uid="{154F13D8-924D-427C-9A7D-1357DAA1864D}" name="Environment finance coefficient (0, 0.5, 1)" dataDxfId="29" dataCellStyle="Normal 2">
      <calculatedColumnFormula>IF(G24=2,1,IF(G24=1,0.5,0))</calculatedColumnFormula>
    </tableColumn>
    <tableColumn id="13" xr3:uid="{63B49975-D009-4C87-8061-5508A7E172B1}" name="Environment finance (DKK)" dataDxfId="28" dataCellStyle="Normal 2">
      <calculatedColumnFormula>O24*D24</calculatedColumnFormula>
    </tableColumn>
    <tableColumn id="14" xr3:uid="{5F8C93E6-6B03-48D9-8D97-39E484311AF8}" name="Type of Support (Adaptation, Mitigation, Cross-cutting)" dataDxfId="27" dataCellStyle="Normal 2">
      <calculatedColumnFormula>IF(OR(AND(I24=1,H24=1),AND(I24=2,H24=2)),"Cross-cutting",IF(OR(AND(I24=2,H24=1),AND(OR(I24=1,I24=2),OR(H24=0,ISBLANK(H24)))),"Mitigation",IF(OR(AND(I24=1,H24=2),AND(OR(I24=0,ISBLANK(I24)),OR(H24=1,H24=2))),"Adaptation","Not relevant")))</calculatedColumnFormula>
    </tableColumn>
    <tableColumn id="15" xr3:uid="{80299751-3B28-4E65-8897-1F1DDE5F9E4C}" name="Climate finance coefficient (0, 0.5, 1)" dataDxfId="26" dataCellStyle="Normal 2">
      <calculatedColumnFormula>IF(OR(I24=2,H24=2),1,IF(OR(I24=1,H24=1),0.5,0))</calculatedColumnFormula>
    </tableColumn>
    <tableColumn id="16" xr3:uid="{F3968898-D29D-4832-94BF-F413492997FE}" name="Climate finance (DKK)" dataDxfId="25" dataCellStyle="Normal 2">
      <calculatedColumnFormula>R24*D24</calculatedColumnFormula>
    </tableColumn>
    <tableColumn id="19" xr3:uid="{1616B20A-1920-4E0E-943F-D3248ECA8691}" name="Green finance coefficient" dataDxfId="24">
      <calculatedColumnFormula>MAX(Table2[[#This Row],[Climate finance coefficient (0, 0.5, 1)]],Table2[[#This Row],[Environment finance coefficient (0, 0.5, 1)]],Table2[[#This Row],[Desertification finance coefficient (0, 0.5, 1)]],Table2[[#This Row],[Biodiversity finance coefficient (0, 0.5, 1)]])</calculatedColumnFormula>
    </tableColumn>
    <tableColumn id="17" xr3:uid="{E9BB0514-9354-4F60-A813-10A80192F14A}" name="Green finance (DKK)" dataDxfId="23">
      <calculatedColumnFormula>Table2[[#This Row],[Green finance coefficient]]*Table2[[#This Row],[C. Financial commitment (DKK)]]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18B5F23-9D94-4AE5-968E-4D66C730A46E}" name="Table22" displayName="Table22" ref="B23:U39" totalsRowShown="0" headerRowDxfId="22" dataDxfId="21" tableBorderDxfId="20" headerRowCellStyle="Normal 2" dataCellStyle="Normal 2">
  <autoFilter ref="B23:U39" xr:uid="{47A1750A-5EAC-4C2B-AA17-80C3E1E502B0}"/>
  <tableColumns count="20">
    <tableColumn id="1" xr3:uid="{23B67B73-5904-46E8-832E-BE57A6104CAF}" name="A. Project title" dataDxfId="19"/>
    <tableColumn id="20" xr3:uid="{8DF4F3FE-09F5-4C40-9CFC-E60F50518D38}" name="B. Country/Region" dataDxfId="18"/>
    <tableColumn id="2" xr3:uid="{EA1B9157-6184-45C6-BDD0-EAA8964AD251}" name="C. Financial commitment (DKK)" dataDxfId="17"/>
    <tableColumn id="3" xr3:uid="{C2C9239D-FD4D-497A-9826-8BFF5999BA83}" name="Biodiversity" dataDxfId="16"/>
    <tableColumn id="4" xr3:uid="{154DCD89-6381-47DA-8D46-D5D4F132E205}" name="Desertification" dataDxfId="15"/>
    <tableColumn id="5" xr3:uid="{21BD0FBC-31AB-4F7C-AF4F-5C2AB1D7D27D}" name="Environment" dataDxfId="14"/>
    <tableColumn id="6" xr3:uid="{4518F016-42EC-489C-AA26-B1B868288A06}" name="Climate change adaptation" dataDxfId="13"/>
    <tableColumn id="7" xr3:uid="{86293C8C-BFBF-49B7-ACEF-A74BAF1414AD}" name="Climate change mitigation" dataDxfId="12"/>
    <tableColumn id="18" xr3:uid="{30445054-F098-49E9-A975-81BFDAACE71B}" name="I. Comment regarding assessment" dataDxfId="11"/>
    <tableColumn id="8" xr3:uid="{B1A15D19-7ABD-4A9F-BDDD-2E2F001869E1}" name="Biodiversity finance coefficient (0, 0.5, 1)" dataDxfId="10" dataCellStyle="Normal 2">
      <calculatedColumnFormula>IF(E24=2,1,IF(E24=1,0.5,0))</calculatedColumnFormula>
    </tableColumn>
    <tableColumn id="9" xr3:uid="{B910BA04-5B8C-4DFE-A0B7-65BF19C7C749}" name="Biodiversity finance (DKK)" dataDxfId="9" dataCellStyle="Normal 2">
      <calculatedColumnFormula>K24*D24</calculatedColumnFormula>
    </tableColumn>
    <tableColumn id="10" xr3:uid="{D3F167CA-BF7C-4345-A535-3440A9CC88BE}" name="Desertification finance coefficient (0, 0.5, 1)" dataDxfId="8" dataCellStyle="Normal 2">
      <calculatedColumnFormula>IF(F24=2,1,IF(F24=1,0.5,0))</calculatedColumnFormula>
    </tableColumn>
    <tableColumn id="11" xr3:uid="{F65E0555-88B1-4F91-B489-D1EBBBED38EF}" name="Desertification finance (DKK)" dataDxfId="7" dataCellStyle="Normal 2">
      <calculatedColumnFormula>M24*D24</calculatedColumnFormula>
    </tableColumn>
    <tableColumn id="12" xr3:uid="{8B71FD19-F4D0-4FF7-9073-D29A9AE196E0}" name="Environment finance coefficient (0, 0.5, 1)" dataDxfId="6" dataCellStyle="Normal 2">
      <calculatedColumnFormula>IF(G24=2,1,IF(G24=1,0.5,0))</calculatedColumnFormula>
    </tableColumn>
    <tableColumn id="13" xr3:uid="{6BDCAB0C-0AC1-4FC0-AD78-151595B6067E}" name="Environment finance (DKK)" dataDxfId="5" dataCellStyle="Normal 2">
      <calculatedColumnFormula>O24*D24</calculatedColumnFormula>
    </tableColumn>
    <tableColumn id="14" xr3:uid="{3FAE4CBA-0B40-4C8B-99BB-A61521E4ACDA}" name="Type of Support (Adaptation, Mitigation, Cross-cutting)" dataDxfId="4" dataCellStyle="Normal 2">
      <calculatedColumnFormula>IF(OR(AND(I24=1,H24=1),AND(I24=2,H24=2)),"Cross-cutting",IF(OR(AND(I24=2,H24=1),AND(OR(I24=1,I24=2),OR(H24=0,ISBLANK(H24)))),"Mitigation",IF(OR(AND(I24=1,H24=2),AND(OR(I24=0,ISBLANK(I24)),OR(H24=1,H24=2))),"Adaptation","Not relevant")))</calculatedColumnFormula>
    </tableColumn>
    <tableColumn id="15" xr3:uid="{0510406F-E55E-4634-94BE-D0D76F650A78}" name="Climate finance coefficient (0, 0.5, 1)" dataDxfId="3" dataCellStyle="Normal 2">
      <calculatedColumnFormula>IF(OR(I24=2,H24=2),1,IF(OR(I24=1,H24=1),0.5,0))</calculatedColumnFormula>
    </tableColumn>
    <tableColumn id="16" xr3:uid="{75D97110-045B-4605-BE36-F6FCA9ABA7FE}" name="Climate finance (DKK)" dataDxfId="2" dataCellStyle="Normal 2">
      <calculatedColumnFormula>R24*D24</calculatedColumnFormula>
    </tableColumn>
    <tableColumn id="19" xr3:uid="{306C7375-747E-464E-AA18-BD64E5980736}" name="Green finance coefficient" dataDxfId="1">
      <calculatedColumnFormula>MAX(Table22[[#This Row],[Climate finance coefficient (0, 0.5, 1)]],Table22[[#This Row],[Environment finance coefficient (0, 0.5, 1)]],Table22[[#This Row],[Desertification finance coefficient (0, 0.5, 1)]],Table22[[#This Row],[Biodiversity finance coefficient (0, 0.5, 1)]])</calculatedColumnFormula>
    </tableColumn>
    <tableColumn id="17" xr3:uid="{4DD28FAE-B000-4E84-877C-93ACC64F85B5}" name="Green finance (DKK)" dataDxfId="0">
      <calculatedColumnFormula>Table22[[#This Row],[Green finance coefficient]]*Table22[[#This Row],[C. Financial commitment (DKK)]]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6" dT="2022-03-23T13:06:09.96" personId="{4B441210-3E41-4A70-B755-0903F5EE30F3}" id="{35F616AF-4483-43CE-9D6A-0B1B6D4DBAE3}">
    <text>Total green finance does not add up to the sum of biodiversity, desertification, environment and climate finance, because it accounts for overlap between the categories.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16" dT="2022-03-23T13:06:09.96" personId="{4B441210-3E41-4A70-B755-0903F5EE30F3}" id="{4A09AB29-16B2-4092-B46A-8F2A7C93480C}">
    <text>Total green finance does not add up to the sum of biodiversity, desertification, environment and climate finance, because it accounts for overlap between the categories.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593AA-D631-40D2-9AEC-B4C8ABE3B643}">
  <sheetPr>
    <outlinePr summaryBelow="0" summaryRight="0"/>
  </sheetPr>
  <dimension ref="B2:V964"/>
  <sheetViews>
    <sheetView zoomScale="80" zoomScaleNormal="80" workbookViewId="0">
      <selection activeCell="H12" sqref="H12"/>
    </sheetView>
  </sheetViews>
  <sheetFormatPr defaultColWidth="14.28515625" defaultRowHeight="15.75" customHeight="1" x14ac:dyDescent="0.25"/>
  <cols>
    <col min="1" max="1" width="3.42578125" style="3" customWidth="1"/>
    <col min="2" max="2" width="50.85546875" style="3" customWidth="1"/>
    <col min="3" max="3" width="30.42578125" style="3" customWidth="1"/>
    <col min="4" max="4" width="29.42578125" style="3" customWidth="1"/>
    <col min="5" max="9" width="14.85546875" style="3" customWidth="1"/>
    <col min="10" max="10" width="50.85546875" style="3" customWidth="1"/>
    <col min="11" max="19" width="30.85546875" style="12" customWidth="1"/>
    <col min="20" max="21" width="28.42578125" style="3" customWidth="1"/>
    <col min="22" max="22" width="20.28515625" style="3" customWidth="1"/>
    <col min="23" max="27" width="18.7109375" style="3" customWidth="1"/>
    <col min="28" max="28" width="20.7109375" style="3" customWidth="1"/>
    <col min="29" max="29" width="20.85546875" style="3" customWidth="1"/>
    <col min="30" max="16384" width="14.28515625" style="3"/>
  </cols>
  <sheetData>
    <row r="2" spans="2:8" ht="15.75" customHeight="1" x14ac:dyDescent="0.3">
      <c r="B2" s="15" t="s">
        <v>36</v>
      </c>
      <c r="C2" s="15"/>
      <c r="D2" s="1"/>
      <c r="E2" s="2"/>
      <c r="F2" s="2"/>
      <c r="G2" s="2"/>
      <c r="H2" s="2"/>
    </row>
    <row r="3" spans="2:8" ht="15.75" customHeight="1" x14ac:dyDescent="0.25">
      <c r="B3" s="4" t="s">
        <v>35</v>
      </c>
      <c r="C3" s="4"/>
      <c r="D3" s="1"/>
    </row>
    <row r="4" spans="2:8" ht="15.75" customHeight="1" x14ac:dyDescent="0.25">
      <c r="B4" s="4"/>
      <c r="C4" s="4"/>
      <c r="D4" s="1"/>
    </row>
    <row r="5" spans="2:8" ht="15.75" customHeight="1" x14ac:dyDescent="0.25">
      <c r="B5" s="2" t="s">
        <v>40</v>
      </c>
      <c r="C5" s="2"/>
      <c r="D5" s="7"/>
    </row>
    <row r="6" spans="2:8" ht="15.75" customHeight="1" thickBot="1" x14ac:dyDescent="0.3">
      <c r="D6" s="7"/>
    </row>
    <row r="7" spans="2:8" ht="15.75" customHeight="1" thickBot="1" x14ac:dyDescent="0.3">
      <c r="B7" s="41"/>
      <c r="C7" s="44" t="s">
        <v>21</v>
      </c>
      <c r="D7" s="45" t="s">
        <v>20</v>
      </c>
    </row>
    <row r="8" spans="2:8" ht="15.75" customHeight="1" x14ac:dyDescent="0.25">
      <c r="B8" s="46" t="s">
        <v>22</v>
      </c>
      <c r="C8" s="47">
        <f>SUM(Table2[C. Financial commitment (DKK)])</f>
        <v>0</v>
      </c>
      <c r="D8" s="48">
        <v>1</v>
      </c>
    </row>
    <row r="9" spans="2:8" ht="15.75" customHeight="1" x14ac:dyDescent="0.25">
      <c r="B9" s="51" t="s">
        <v>10</v>
      </c>
      <c r="C9" s="49">
        <f>SUM(Table2[Biodiversity finance (DKK)])</f>
        <v>0</v>
      </c>
      <c r="D9" s="42" t="e">
        <f>C9/$C$8</f>
        <v>#DIV/0!</v>
      </c>
    </row>
    <row r="10" spans="2:8" ht="15.75" customHeight="1" x14ac:dyDescent="0.25">
      <c r="B10" s="51" t="s">
        <v>12</v>
      </c>
      <c r="C10" s="49">
        <f>SUM(Table2[Desertification finance (DKK)])</f>
        <v>0</v>
      </c>
      <c r="D10" s="42" t="e">
        <f>C10/$C$8</f>
        <v>#DIV/0!</v>
      </c>
    </row>
    <row r="11" spans="2:8" ht="15.75" customHeight="1" x14ac:dyDescent="0.25">
      <c r="B11" s="51" t="s">
        <v>14</v>
      </c>
      <c r="C11" s="49">
        <f>SUM(Table2[Environment finance (DKK)])</f>
        <v>0</v>
      </c>
      <c r="D11" s="42" t="e">
        <f>C11/$C$8</f>
        <v>#DIV/0!</v>
      </c>
    </row>
    <row r="12" spans="2:8" ht="15.75" customHeight="1" x14ac:dyDescent="0.25">
      <c r="B12" s="51" t="s">
        <v>8</v>
      </c>
      <c r="C12" s="49">
        <f>SUM(Table2[Climate finance (DKK)])</f>
        <v>0</v>
      </c>
      <c r="D12" s="42" t="e">
        <f>C12/$C$8</f>
        <v>#DIV/0!</v>
      </c>
    </row>
    <row r="13" spans="2:8" ht="15.75" customHeight="1" x14ac:dyDescent="0.25">
      <c r="B13" s="56" t="s">
        <v>37</v>
      </c>
      <c r="C13" s="49">
        <f>SUMIF(Table2[Type of Support (Adaptation, Mitigation, Cross-cutting)], "Adaptation", Table2[Climate finance (DKK)])</f>
        <v>0</v>
      </c>
      <c r="D13" s="42" t="e">
        <f t="shared" ref="D13:D15" si="0">C13/$C$8</f>
        <v>#DIV/0!</v>
      </c>
    </row>
    <row r="14" spans="2:8" ht="15.75" customHeight="1" x14ac:dyDescent="0.25">
      <c r="B14" s="56" t="s">
        <v>38</v>
      </c>
      <c r="C14" s="49">
        <f>SUMIF(Table2[Type of Support (Adaptation, Mitigation, Cross-cutting)], "Mitigation", Table2[Climate finance (DKK)])</f>
        <v>0</v>
      </c>
      <c r="D14" s="42" t="e">
        <f t="shared" si="0"/>
        <v>#DIV/0!</v>
      </c>
    </row>
    <row r="15" spans="2:8" ht="15.75" customHeight="1" x14ac:dyDescent="0.25">
      <c r="B15" s="56" t="s">
        <v>39</v>
      </c>
      <c r="C15" s="49">
        <f>SUMIF(Table2[Type of Support (Adaptation, Mitigation, Cross-cutting)], "Cross-cutting", Table2[Climate finance (DKK)])</f>
        <v>0</v>
      </c>
      <c r="D15" s="42" t="e">
        <f t="shared" si="0"/>
        <v>#DIV/0!</v>
      </c>
    </row>
    <row r="16" spans="2:8" ht="15.75" customHeight="1" thickBot="1" x14ac:dyDescent="0.3">
      <c r="B16" s="52" t="s">
        <v>19</v>
      </c>
      <c r="C16" s="50">
        <f>SUM(Table2[Green finance (DKK)])</f>
        <v>0</v>
      </c>
      <c r="D16" s="43" t="e">
        <f>C16/$C$8</f>
        <v>#DIV/0!</v>
      </c>
    </row>
    <row r="17" spans="2:22" ht="15.75" customHeight="1" x14ac:dyDescent="0.25">
      <c r="B17" s="4"/>
      <c r="C17" s="4"/>
      <c r="D17" s="1"/>
    </row>
    <row r="18" spans="2:22" ht="15.75" customHeight="1" x14ac:dyDescent="0.25">
      <c r="B18" s="4"/>
      <c r="C18" s="4"/>
      <c r="D18" s="1"/>
    </row>
    <row r="19" spans="2:22" ht="15" x14ac:dyDescent="0.25">
      <c r="B19" s="2" t="s">
        <v>41</v>
      </c>
      <c r="C19" s="2"/>
    </row>
    <row r="20" spans="2:22" ht="15" x14ac:dyDescent="0.25">
      <c r="B20" s="4" t="s">
        <v>44</v>
      </c>
      <c r="C20" s="2"/>
    </row>
    <row r="21" spans="2:22" thickBot="1" x14ac:dyDescent="0.3">
      <c r="B21" s="4"/>
      <c r="C21" s="2"/>
    </row>
    <row r="22" spans="2:22" thickBot="1" x14ac:dyDescent="0.3">
      <c r="E22" s="59" t="s">
        <v>28</v>
      </c>
      <c r="F22" s="60"/>
      <c r="G22" s="60"/>
      <c r="H22" s="60"/>
      <c r="I22" s="60"/>
      <c r="J22" s="54"/>
      <c r="K22" s="61" t="s">
        <v>30</v>
      </c>
      <c r="L22" s="62"/>
      <c r="M22" s="63" t="s">
        <v>31</v>
      </c>
      <c r="N22" s="64"/>
      <c r="O22" s="65" t="s">
        <v>32</v>
      </c>
      <c r="P22" s="66"/>
      <c r="Q22" s="67" t="s">
        <v>33</v>
      </c>
      <c r="R22" s="68"/>
      <c r="S22" s="69"/>
      <c r="T22" s="57" t="s">
        <v>34</v>
      </c>
      <c r="U22" s="58"/>
    </row>
    <row r="23" spans="2:22" ht="60" customHeight="1" thickBot="1" x14ac:dyDescent="0.3">
      <c r="B23" s="40" t="s">
        <v>2</v>
      </c>
      <c r="C23" s="40" t="s">
        <v>26</v>
      </c>
      <c r="D23" s="39" t="s">
        <v>27</v>
      </c>
      <c r="E23" s="13" t="s">
        <v>3</v>
      </c>
      <c r="F23" s="13" t="s">
        <v>5</v>
      </c>
      <c r="G23" s="13" t="s">
        <v>4</v>
      </c>
      <c r="H23" s="13" t="s">
        <v>0</v>
      </c>
      <c r="I23" s="13" t="s">
        <v>1</v>
      </c>
      <c r="J23" s="55" t="s">
        <v>29</v>
      </c>
      <c r="K23" s="53" t="s">
        <v>9</v>
      </c>
      <c r="L23" s="26" t="s">
        <v>18</v>
      </c>
      <c r="M23" s="27" t="s">
        <v>11</v>
      </c>
      <c r="N23" s="27" t="s">
        <v>17</v>
      </c>
      <c r="O23" s="28" t="s">
        <v>13</v>
      </c>
      <c r="P23" s="28" t="s">
        <v>16</v>
      </c>
      <c r="Q23" s="29" t="s">
        <v>6</v>
      </c>
      <c r="R23" s="29" t="s">
        <v>7</v>
      </c>
      <c r="S23" s="29" t="s">
        <v>15</v>
      </c>
      <c r="T23" s="14" t="s">
        <v>23</v>
      </c>
      <c r="U23" s="14" t="s">
        <v>24</v>
      </c>
      <c r="V23" s="5"/>
    </row>
    <row r="24" spans="2:22" ht="15" x14ac:dyDescent="0.25">
      <c r="B24" s="30"/>
      <c r="C24" s="30"/>
      <c r="D24" s="18"/>
      <c r="E24" s="19"/>
      <c r="F24" s="20"/>
      <c r="G24" s="20"/>
      <c r="H24" s="20"/>
      <c r="I24" s="21"/>
      <c r="J24" s="25"/>
      <c r="K24" s="16">
        <f>IF(E24=2,1,IF(E24=1,0.5,0))</f>
        <v>0</v>
      </c>
      <c r="L24" s="16">
        <f t="shared" ref="L24:L39" si="1">K24*D24</f>
        <v>0</v>
      </c>
      <c r="M24" s="16">
        <f>IF(F24=2,1,IF(F24=1,0.5,0))</f>
        <v>0</v>
      </c>
      <c r="N24" s="16">
        <f>M24*D24</f>
        <v>0</v>
      </c>
      <c r="O24" s="16">
        <f>IF(G24=2,1,IF(G24=1,0.5,0))</f>
        <v>0</v>
      </c>
      <c r="P24" s="16">
        <f>O24*D24</f>
        <v>0</v>
      </c>
      <c r="Q24" s="16" t="str">
        <f>IF(OR(AND(I24=1,H24=1),AND(I24=2,H24=2)),"Cross-cutting",IF(OR(AND(I24=2,H24=1),AND(OR(I24=1,I24=2),OR(H24=0,ISBLANK(H24)))),"Mitigation",IF(OR(AND(I24=1,H24=2),AND(OR(I24=0,ISBLANK(I24)),OR(H24=1,H24=2))),"Adaptation","Not relevant")))</f>
        <v>Not relevant</v>
      </c>
      <c r="R24" s="16">
        <f>IF(OR(I24=2,H24=2),1,IF(OR(I24=1,H24=1),0.5,0))</f>
        <v>0</v>
      </c>
      <c r="S24" s="16">
        <f>R24*D24</f>
        <v>0</v>
      </c>
      <c r="T24" s="32">
        <f>MAX(Table2[[#This Row],[Climate finance coefficient (0, 0.5, 1)]],Table2[[#This Row],[Environment finance coefficient (0, 0.5, 1)]],Table2[[#This Row],[Desertification finance coefficient (0, 0.5, 1)]],Table2[[#This Row],[Biodiversity finance coefficient (0, 0.5, 1)]])</f>
        <v>0</v>
      </c>
      <c r="U24" s="32">
        <f>Table2[[#This Row],[Green finance coefficient]]*Table2[[#This Row],[C. Financial commitment (DKK)]]</f>
        <v>0</v>
      </c>
      <c r="V24" s="6"/>
    </row>
    <row r="25" spans="2:22" ht="15" x14ac:dyDescent="0.25">
      <c r="B25" s="31"/>
      <c r="C25" s="31"/>
      <c r="D25" s="22"/>
      <c r="E25" s="23"/>
      <c r="F25" s="24"/>
      <c r="G25" s="24"/>
      <c r="H25" s="24"/>
      <c r="I25" s="25"/>
      <c r="J25" s="25"/>
      <c r="K25" s="17">
        <f t="shared" ref="K25:K39" si="2">IF(E25=2,1,IF(E25=1,0.5,0))</f>
        <v>0</v>
      </c>
      <c r="L25" s="17">
        <f t="shared" si="1"/>
        <v>0</v>
      </c>
      <c r="M25" s="17">
        <f t="shared" ref="M25:M39" si="3">IF(F25=2,1,IF(F25=1,0.5,0))</f>
        <v>0</v>
      </c>
      <c r="N25" s="17">
        <f t="shared" ref="N25:N39" si="4">M25*D25</f>
        <v>0</v>
      </c>
      <c r="O25" s="17">
        <f t="shared" ref="O25:O39" si="5">IF(G25=2,1,IF(G25=1,0.5,0))</f>
        <v>0</v>
      </c>
      <c r="P25" s="17">
        <f t="shared" ref="P25:P39" si="6">O25*D25</f>
        <v>0</v>
      </c>
      <c r="Q25" s="17" t="str">
        <f t="shared" ref="Q25:Q39" si="7">IF(OR(AND(I25=1,H25=1),AND(I25=2,H25=2)),"Cross-cutting",IF(OR(AND(I25=2,H25=1),AND(OR(I25=1,I25=2),OR(H25=0,ISBLANK(H25)))),"Mitigation",IF(OR(AND(I25=1,H25=2),AND(OR(I25=0,ISBLANK(I25)),OR(H25=1,H25=2))),"Adaptation","Not relevant")))</f>
        <v>Not relevant</v>
      </c>
      <c r="R25" s="17">
        <f t="shared" ref="R25:R39" si="8">IF(OR(I25=2,H25=2),1,IF(OR(I25=1,H25=1),0.5,0))</f>
        <v>0</v>
      </c>
      <c r="S25" s="17">
        <f t="shared" ref="S25:S39" si="9">R25*D25</f>
        <v>0</v>
      </c>
      <c r="T25" s="33">
        <f>MAX(Table2[[#This Row],[Climate finance coefficient (0, 0.5, 1)]],Table2[[#This Row],[Environment finance coefficient (0, 0.5, 1)]],Table2[[#This Row],[Desertification finance coefficient (0, 0.5, 1)]],Table2[[#This Row],[Biodiversity finance coefficient (0, 0.5, 1)]])</f>
        <v>0</v>
      </c>
      <c r="U25" s="33">
        <f>Table2[[#This Row],[Green finance coefficient]]*Table2[[#This Row],[C. Financial commitment (DKK)]]</f>
        <v>0</v>
      </c>
      <c r="V25" s="6"/>
    </row>
    <row r="26" spans="2:22" ht="15" x14ac:dyDescent="0.25">
      <c r="B26" s="34"/>
      <c r="C26" s="34"/>
      <c r="D26" s="35"/>
      <c r="E26" s="36"/>
      <c r="F26" s="37"/>
      <c r="G26" s="37"/>
      <c r="H26" s="37"/>
      <c r="I26" s="38"/>
      <c r="J26" s="38"/>
      <c r="K26" s="17">
        <f>IF(E26=2,1,IF(E26=1,0.5,0))</f>
        <v>0</v>
      </c>
      <c r="L26" s="17">
        <f t="shared" si="1"/>
        <v>0</v>
      </c>
      <c r="M26" s="17">
        <f>IF(F26=2,1,IF(F26=1,0.5,0))</f>
        <v>0</v>
      </c>
      <c r="N26" s="17">
        <f>M26*D26</f>
        <v>0</v>
      </c>
      <c r="O26" s="17">
        <f>IF(G26=2,1,IF(G26=1,0.5,0))</f>
        <v>0</v>
      </c>
      <c r="P26" s="17">
        <f>O26*D26</f>
        <v>0</v>
      </c>
      <c r="Q26" s="17" t="str">
        <f>IF(OR(AND(I26=1,H26=1),AND(I26=2,H26=2)),"Cross-cutting",IF(OR(AND(I26=2,H26=1),AND(OR(I26=1,I26=2),OR(H26=0,ISBLANK(H26)))),"Mitigation",IF(OR(AND(I26=1,H26=2),AND(OR(I26=0,ISBLANK(I26)),OR(H26=1,H26=2))),"Adaptation","Not relevant")))</f>
        <v>Not relevant</v>
      </c>
      <c r="R26" s="17">
        <f>IF(OR(I26=2,H26=2),1,IF(OR(I26=1,H26=1),0.5,0))</f>
        <v>0</v>
      </c>
      <c r="S26" s="17">
        <f>R26*D26</f>
        <v>0</v>
      </c>
      <c r="T26" s="33">
        <f>MAX(Table2[[#This Row],[Climate finance coefficient (0, 0.5, 1)]],Table2[[#This Row],[Environment finance coefficient (0, 0.5, 1)]],Table2[[#This Row],[Desertification finance coefficient (0, 0.5, 1)]],Table2[[#This Row],[Biodiversity finance coefficient (0, 0.5, 1)]])</f>
        <v>0</v>
      </c>
      <c r="U26" s="33">
        <f>Table2[[#This Row],[Green finance coefficient]]*Table2[[#This Row],[C. Financial commitment (DKK)]]</f>
        <v>0</v>
      </c>
      <c r="V26" s="6"/>
    </row>
    <row r="27" spans="2:22" ht="15" x14ac:dyDescent="0.25">
      <c r="B27" s="34"/>
      <c r="C27" s="34"/>
      <c r="D27" s="35"/>
      <c r="E27" s="36"/>
      <c r="F27" s="37"/>
      <c r="G27" s="37"/>
      <c r="H27" s="37"/>
      <c r="I27" s="38"/>
      <c r="J27" s="38"/>
      <c r="K27" s="17">
        <f>IF(E27=2,1,IF(E27=1,0.5,0))</f>
        <v>0</v>
      </c>
      <c r="L27" s="17">
        <f t="shared" si="1"/>
        <v>0</v>
      </c>
      <c r="M27" s="17">
        <f>IF(F27=2,1,IF(F27=1,0.5,0))</f>
        <v>0</v>
      </c>
      <c r="N27" s="17">
        <f>M27*D27</f>
        <v>0</v>
      </c>
      <c r="O27" s="17">
        <f>IF(G27=2,1,IF(G27=1,0.5,0))</f>
        <v>0</v>
      </c>
      <c r="P27" s="17">
        <f>O27*D27</f>
        <v>0</v>
      </c>
      <c r="Q27" s="17" t="str">
        <f>IF(OR(AND(I27=1,H27=1),AND(I27=2,H27=2)),"Cross-cutting",IF(OR(AND(I27=2,H27=1),AND(OR(I27=1,I27=2),OR(H27=0,ISBLANK(H27)))),"Mitigation",IF(OR(AND(I27=1,H27=2),AND(OR(I27=0,ISBLANK(I27)),OR(H27=1,H27=2))),"Adaptation","Not relevant")))</f>
        <v>Not relevant</v>
      </c>
      <c r="R27" s="17">
        <f>IF(OR(I27=2,H27=2),1,IF(OR(I27=1,H27=1),0.5,0))</f>
        <v>0</v>
      </c>
      <c r="S27" s="17">
        <f>R27*D27</f>
        <v>0</v>
      </c>
      <c r="T27" s="33">
        <f>MAX(Table2[[#This Row],[Climate finance coefficient (0, 0.5, 1)]],Table2[[#This Row],[Environment finance coefficient (0, 0.5, 1)]],Table2[[#This Row],[Desertification finance coefficient (0, 0.5, 1)]],Table2[[#This Row],[Biodiversity finance coefficient (0, 0.5, 1)]])</f>
        <v>0</v>
      </c>
      <c r="U27" s="33">
        <f>Table2[[#This Row],[Green finance coefficient]]*Table2[[#This Row],[C. Financial commitment (DKK)]]</f>
        <v>0</v>
      </c>
      <c r="V27" s="6"/>
    </row>
    <row r="28" spans="2:22" ht="15" x14ac:dyDescent="0.25">
      <c r="B28" s="31"/>
      <c r="C28" s="31"/>
      <c r="D28" s="22"/>
      <c r="E28" s="23"/>
      <c r="F28" s="24"/>
      <c r="G28" s="24"/>
      <c r="H28" s="24"/>
      <c r="I28" s="25"/>
      <c r="J28" s="25"/>
      <c r="K28" s="17">
        <f t="shared" si="2"/>
        <v>0</v>
      </c>
      <c r="L28" s="17">
        <f t="shared" si="1"/>
        <v>0</v>
      </c>
      <c r="M28" s="17">
        <f t="shared" si="3"/>
        <v>0</v>
      </c>
      <c r="N28" s="17">
        <f t="shared" si="4"/>
        <v>0</v>
      </c>
      <c r="O28" s="17">
        <f t="shared" si="5"/>
        <v>0</v>
      </c>
      <c r="P28" s="17">
        <f t="shared" si="6"/>
        <v>0</v>
      </c>
      <c r="Q28" s="17" t="str">
        <f t="shared" si="7"/>
        <v>Not relevant</v>
      </c>
      <c r="R28" s="17">
        <f t="shared" si="8"/>
        <v>0</v>
      </c>
      <c r="S28" s="17">
        <f t="shared" si="9"/>
        <v>0</v>
      </c>
      <c r="T28" s="33">
        <f>MAX(Table2[[#This Row],[Climate finance coefficient (0, 0.5, 1)]],Table2[[#This Row],[Environment finance coefficient (0, 0.5, 1)]],Table2[[#This Row],[Desertification finance coefficient (0, 0.5, 1)]],Table2[[#This Row],[Biodiversity finance coefficient (0, 0.5, 1)]])</f>
        <v>0</v>
      </c>
      <c r="U28" s="33">
        <f>Table2[[#This Row],[Green finance coefficient]]*Table2[[#This Row],[C. Financial commitment (DKK)]]</f>
        <v>0</v>
      </c>
      <c r="V28" s="6"/>
    </row>
    <row r="29" spans="2:22" ht="15" x14ac:dyDescent="0.25">
      <c r="B29" s="34"/>
      <c r="C29" s="34"/>
      <c r="D29" s="35"/>
      <c r="E29" s="36"/>
      <c r="F29" s="37"/>
      <c r="G29" s="37"/>
      <c r="H29" s="37"/>
      <c r="I29" s="38"/>
      <c r="J29" s="38"/>
      <c r="K29" s="17">
        <f>IF(E29=2,1,IF(E29=1,0.5,0))</f>
        <v>0</v>
      </c>
      <c r="L29" s="17">
        <f t="shared" si="1"/>
        <v>0</v>
      </c>
      <c r="M29" s="17">
        <f>IF(F29=2,1,IF(F29=1,0.5,0))</f>
        <v>0</v>
      </c>
      <c r="N29" s="17">
        <f>M29*D29</f>
        <v>0</v>
      </c>
      <c r="O29" s="17">
        <f>IF(G29=2,1,IF(G29=1,0.5,0))</f>
        <v>0</v>
      </c>
      <c r="P29" s="17">
        <f>O29*D29</f>
        <v>0</v>
      </c>
      <c r="Q29" s="17" t="str">
        <f>IF(OR(AND(I29=1,H29=1),AND(I29=2,H29=2)),"Cross-cutting",IF(OR(AND(I29=2,H29=1),AND(OR(I29=1,I29=2),OR(H29=0,ISBLANK(H29)))),"Mitigation",IF(OR(AND(I29=1,H29=2),AND(OR(I29=0,ISBLANK(I29)),OR(H29=1,H29=2))),"Adaptation","Not relevant")))</f>
        <v>Not relevant</v>
      </c>
      <c r="R29" s="17">
        <f>IF(OR(I29=2,H29=2),1,IF(OR(I29=1,H29=1),0.5,0))</f>
        <v>0</v>
      </c>
      <c r="S29" s="17">
        <f>R29*D29</f>
        <v>0</v>
      </c>
      <c r="T29" s="33">
        <f>MAX(Table2[[#This Row],[Climate finance coefficient (0, 0.5, 1)]],Table2[[#This Row],[Environment finance coefficient (0, 0.5, 1)]],Table2[[#This Row],[Desertification finance coefficient (0, 0.5, 1)]],Table2[[#This Row],[Biodiversity finance coefficient (0, 0.5, 1)]])</f>
        <v>0</v>
      </c>
      <c r="U29" s="33">
        <f>Table2[[#This Row],[Green finance coefficient]]*Table2[[#This Row],[C. Financial commitment (DKK)]]</f>
        <v>0</v>
      </c>
      <c r="V29" s="6"/>
    </row>
    <row r="30" spans="2:22" ht="15" x14ac:dyDescent="0.25">
      <c r="B30" s="31"/>
      <c r="C30" s="31"/>
      <c r="D30" s="22"/>
      <c r="E30" s="23"/>
      <c r="F30" s="24"/>
      <c r="G30" s="24"/>
      <c r="H30" s="24"/>
      <c r="I30" s="25"/>
      <c r="J30" s="25"/>
      <c r="K30" s="17">
        <f t="shared" si="2"/>
        <v>0</v>
      </c>
      <c r="L30" s="17">
        <f t="shared" si="1"/>
        <v>0</v>
      </c>
      <c r="M30" s="17">
        <f t="shared" si="3"/>
        <v>0</v>
      </c>
      <c r="N30" s="17">
        <f t="shared" si="4"/>
        <v>0</v>
      </c>
      <c r="O30" s="17">
        <f t="shared" si="5"/>
        <v>0</v>
      </c>
      <c r="P30" s="17">
        <f t="shared" si="6"/>
        <v>0</v>
      </c>
      <c r="Q30" s="17" t="str">
        <f t="shared" si="7"/>
        <v>Not relevant</v>
      </c>
      <c r="R30" s="17">
        <f t="shared" si="8"/>
        <v>0</v>
      </c>
      <c r="S30" s="17">
        <f t="shared" si="9"/>
        <v>0</v>
      </c>
      <c r="T30" s="33">
        <f>MAX(Table2[[#This Row],[Climate finance coefficient (0, 0.5, 1)]],Table2[[#This Row],[Environment finance coefficient (0, 0.5, 1)]],Table2[[#This Row],[Desertification finance coefficient (0, 0.5, 1)]],Table2[[#This Row],[Biodiversity finance coefficient (0, 0.5, 1)]])</f>
        <v>0</v>
      </c>
      <c r="U30" s="33">
        <f>Table2[[#This Row],[Green finance coefficient]]*Table2[[#This Row],[C. Financial commitment (DKK)]]</f>
        <v>0</v>
      </c>
      <c r="V30" s="6"/>
    </row>
    <row r="31" spans="2:22" ht="15" x14ac:dyDescent="0.25">
      <c r="B31" s="31"/>
      <c r="C31" s="31"/>
      <c r="D31" s="22"/>
      <c r="E31" s="23"/>
      <c r="F31" s="24"/>
      <c r="G31" s="24"/>
      <c r="H31" s="24"/>
      <c r="I31" s="25"/>
      <c r="J31" s="25"/>
      <c r="K31" s="17">
        <f>IF(E31=2,1,IF(E31=1,0.5,0))</f>
        <v>0</v>
      </c>
      <c r="L31" s="17">
        <f t="shared" si="1"/>
        <v>0</v>
      </c>
      <c r="M31" s="17">
        <f t="shared" si="3"/>
        <v>0</v>
      </c>
      <c r="N31" s="17">
        <f t="shared" si="4"/>
        <v>0</v>
      </c>
      <c r="O31" s="17">
        <f t="shared" si="5"/>
        <v>0</v>
      </c>
      <c r="P31" s="17">
        <f t="shared" si="6"/>
        <v>0</v>
      </c>
      <c r="Q31" s="17" t="str">
        <f t="shared" si="7"/>
        <v>Not relevant</v>
      </c>
      <c r="R31" s="17">
        <f t="shared" si="8"/>
        <v>0</v>
      </c>
      <c r="S31" s="17">
        <f t="shared" si="9"/>
        <v>0</v>
      </c>
      <c r="T31" s="33">
        <f>MAX(Table2[[#This Row],[Climate finance coefficient (0, 0.5, 1)]],Table2[[#This Row],[Environment finance coefficient (0, 0.5, 1)]],Table2[[#This Row],[Desertification finance coefficient (0, 0.5, 1)]],Table2[[#This Row],[Biodiversity finance coefficient (0, 0.5, 1)]])</f>
        <v>0</v>
      </c>
      <c r="U31" s="33">
        <f>Table2[[#This Row],[Green finance coefficient]]*Table2[[#This Row],[C. Financial commitment (DKK)]]</f>
        <v>0</v>
      </c>
      <c r="V31" s="6"/>
    </row>
    <row r="32" spans="2:22" ht="15" x14ac:dyDescent="0.25">
      <c r="B32" s="31"/>
      <c r="C32" s="31"/>
      <c r="D32" s="22"/>
      <c r="E32" s="23"/>
      <c r="F32" s="24"/>
      <c r="G32" s="24"/>
      <c r="H32" s="24"/>
      <c r="I32" s="25"/>
      <c r="J32" s="25"/>
      <c r="K32" s="17">
        <f>IF(E32=2,1,IF(E32=1,0.5,0))</f>
        <v>0</v>
      </c>
      <c r="L32" s="17">
        <f t="shared" si="1"/>
        <v>0</v>
      </c>
      <c r="M32" s="17">
        <f t="shared" si="3"/>
        <v>0</v>
      </c>
      <c r="N32" s="17">
        <f t="shared" si="4"/>
        <v>0</v>
      </c>
      <c r="O32" s="17">
        <f t="shared" si="5"/>
        <v>0</v>
      </c>
      <c r="P32" s="17">
        <f t="shared" si="6"/>
        <v>0</v>
      </c>
      <c r="Q32" s="17" t="str">
        <f t="shared" si="7"/>
        <v>Not relevant</v>
      </c>
      <c r="R32" s="17">
        <f t="shared" si="8"/>
        <v>0</v>
      </c>
      <c r="S32" s="17">
        <f t="shared" si="9"/>
        <v>0</v>
      </c>
      <c r="T32" s="33">
        <f>MAX(Table2[[#This Row],[Climate finance coefficient (0, 0.5, 1)]],Table2[[#This Row],[Environment finance coefficient (0, 0.5, 1)]],Table2[[#This Row],[Desertification finance coefficient (0, 0.5, 1)]],Table2[[#This Row],[Biodiversity finance coefficient (0, 0.5, 1)]])</f>
        <v>0</v>
      </c>
      <c r="U32" s="33">
        <f>Table2[[#This Row],[Green finance coefficient]]*Table2[[#This Row],[C. Financial commitment (DKK)]]</f>
        <v>0</v>
      </c>
      <c r="V32" s="6"/>
    </row>
    <row r="33" spans="2:22" ht="15" x14ac:dyDescent="0.25">
      <c r="B33" s="31"/>
      <c r="C33" s="31"/>
      <c r="D33" s="22"/>
      <c r="E33" s="23"/>
      <c r="F33" s="24"/>
      <c r="G33" s="24"/>
      <c r="H33" s="24"/>
      <c r="I33" s="25"/>
      <c r="J33" s="25"/>
      <c r="K33" s="17">
        <f t="shared" si="2"/>
        <v>0</v>
      </c>
      <c r="L33" s="17">
        <f t="shared" si="1"/>
        <v>0</v>
      </c>
      <c r="M33" s="17">
        <f t="shared" si="3"/>
        <v>0</v>
      </c>
      <c r="N33" s="17">
        <f t="shared" si="4"/>
        <v>0</v>
      </c>
      <c r="O33" s="17">
        <f t="shared" si="5"/>
        <v>0</v>
      </c>
      <c r="P33" s="17">
        <f t="shared" si="6"/>
        <v>0</v>
      </c>
      <c r="Q33" s="17" t="str">
        <f t="shared" si="7"/>
        <v>Not relevant</v>
      </c>
      <c r="R33" s="17">
        <f t="shared" si="8"/>
        <v>0</v>
      </c>
      <c r="S33" s="17">
        <f t="shared" si="9"/>
        <v>0</v>
      </c>
      <c r="T33" s="33">
        <f>MAX(Table2[[#This Row],[Climate finance coefficient (0, 0.5, 1)]],Table2[[#This Row],[Environment finance coefficient (0, 0.5, 1)]],Table2[[#This Row],[Desertification finance coefficient (0, 0.5, 1)]],Table2[[#This Row],[Biodiversity finance coefficient (0, 0.5, 1)]])</f>
        <v>0</v>
      </c>
      <c r="U33" s="33">
        <f>Table2[[#This Row],[Green finance coefficient]]*Table2[[#This Row],[C. Financial commitment (DKK)]]</f>
        <v>0</v>
      </c>
      <c r="V33" s="6"/>
    </row>
    <row r="34" spans="2:22" ht="15" x14ac:dyDescent="0.25">
      <c r="B34" s="31"/>
      <c r="C34" s="31"/>
      <c r="D34" s="22"/>
      <c r="E34" s="23"/>
      <c r="F34" s="24"/>
      <c r="G34" s="24"/>
      <c r="H34" s="24"/>
      <c r="I34" s="25"/>
      <c r="J34" s="25"/>
      <c r="K34" s="17">
        <f t="shared" si="2"/>
        <v>0</v>
      </c>
      <c r="L34" s="17">
        <f t="shared" si="1"/>
        <v>0</v>
      </c>
      <c r="M34" s="17">
        <f t="shared" si="3"/>
        <v>0</v>
      </c>
      <c r="N34" s="17">
        <f t="shared" si="4"/>
        <v>0</v>
      </c>
      <c r="O34" s="17">
        <f t="shared" si="5"/>
        <v>0</v>
      </c>
      <c r="P34" s="17">
        <f t="shared" si="6"/>
        <v>0</v>
      </c>
      <c r="Q34" s="17" t="str">
        <f t="shared" si="7"/>
        <v>Not relevant</v>
      </c>
      <c r="R34" s="17">
        <f t="shared" si="8"/>
        <v>0</v>
      </c>
      <c r="S34" s="17">
        <f t="shared" si="9"/>
        <v>0</v>
      </c>
      <c r="T34" s="33">
        <f>MAX(Table2[[#This Row],[Climate finance coefficient (0, 0.5, 1)]],Table2[[#This Row],[Environment finance coefficient (0, 0.5, 1)]],Table2[[#This Row],[Desertification finance coefficient (0, 0.5, 1)]],Table2[[#This Row],[Biodiversity finance coefficient (0, 0.5, 1)]])</f>
        <v>0</v>
      </c>
      <c r="U34" s="33">
        <f>Table2[[#This Row],[Green finance coefficient]]*Table2[[#This Row],[C. Financial commitment (DKK)]]</f>
        <v>0</v>
      </c>
      <c r="V34" s="6"/>
    </row>
    <row r="35" spans="2:22" ht="15" x14ac:dyDescent="0.25">
      <c r="B35" s="31"/>
      <c r="C35" s="31"/>
      <c r="D35" s="22"/>
      <c r="E35" s="23"/>
      <c r="F35" s="24"/>
      <c r="G35" s="24"/>
      <c r="H35" s="24"/>
      <c r="I35" s="25"/>
      <c r="J35" s="25"/>
      <c r="K35" s="17">
        <f t="shared" si="2"/>
        <v>0</v>
      </c>
      <c r="L35" s="17">
        <f t="shared" si="1"/>
        <v>0</v>
      </c>
      <c r="M35" s="17">
        <f t="shared" si="3"/>
        <v>0</v>
      </c>
      <c r="N35" s="17">
        <f t="shared" si="4"/>
        <v>0</v>
      </c>
      <c r="O35" s="17">
        <f t="shared" si="5"/>
        <v>0</v>
      </c>
      <c r="P35" s="17">
        <f t="shared" si="6"/>
        <v>0</v>
      </c>
      <c r="Q35" s="17" t="str">
        <f t="shared" si="7"/>
        <v>Not relevant</v>
      </c>
      <c r="R35" s="17">
        <f t="shared" si="8"/>
        <v>0</v>
      </c>
      <c r="S35" s="17">
        <f t="shared" si="9"/>
        <v>0</v>
      </c>
      <c r="T35" s="33">
        <f>MAX(Table2[[#This Row],[Climate finance coefficient (0, 0.5, 1)]],Table2[[#This Row],[Environment finance coefficient (0, 0.5, 1)]],Table2[[#This Row],[Desertification finance coefficient (0, 0.5, 1)]],Table2[[#This Row],[Biodiversity finance coefficient (0, 0.5, 1)]])</f>
        <v>0</v>
      </c>
      <c r="U35" s="33">
        <f>Table2[[#This Row],[Green finance coefficient]]*Table2[[#This Row],[C. Financial commitment (DKK)]]</f>
        <v>0</v>
      </c>
      <c r="V35" s="6"/>
    </row>
    <row r="36" spans="2:22" ht="15" x14ac:dyDescent="0.25">
      <c r="B36" s="31"/>
      <c r="C36" s="31"/>
      <c r="D36" s="22"/>
      <c r="E36" s="23"/>
      <c r="F36" s="24"/>
      <c r="G36" s="24"/>
      <c r="H36" s="24"/>
      <c r="I36" s="25"/>
      <c r="J36" s="25"/>
      <c r="K36" s="17">
        <f t="shared" si="2"/>
        <v>0</v>
      </c>
      <c r="L36" s="17">
        <f t="shared" si="1"/>
        <v>0</v>
      </c>
      <c r="M36" s="17">
        <f t="shared" si="3"/>
        <v>0</v>
      </c>
      <c r="N36" s="17">
        <f t="shared" si="4"/>
        <v>0</v>
      </c>
      <c r="O36" s="17">
        <f t="shared" si="5"/>
        <v>0</v>
      </c>
      <c r="P36" s="17">
        <f t="shared" si="6"/>
        <v>0</v>
      </c>
      <c r="Q36" s="17" t="str">
        <f t="shared" si="7"/>
        <v>Not relevant</v>
      </c>
      <c r="R36" s="17">
        <f t="shared" si="8"/>
        <v>0</v>
      </c>
      <c r="S36" s="17">
        <f t="shared" si="9"/>
        <v>0</v>
      </c>
      <c r="T36" s="33">
        <f>MAX(Table2[[#This Row],[Climate finance coefficient (0, 0.5, 1)]],Table2[[#This Row],[Environment finance coefficient (0, 0.5, 1)]],Table2[[#This Row],[Desertification finance coefficient (0, 0.5, 1)]],Table2[[#This Row],[Biodiversity finance coefficient (0, 0.5, 1)]])</f>
        <v>0</v>
      </c>
      <c r="U36" s="33">
        <f>Table2[[#This Row],[Green finance coefficient]]*Table2[[#This Row],[C. Financial commitment (DKK)]]</f>
        <v>0</v>
      </c>
      <c r="V36" s="6"/>
    </row>
    <row r="37" spans="2:22" ht="15" x14ac:dyDescent="0.25">
      <c r="B37" s="31"/>
      <c r="C37" s="31"/>
      <c r="D37" s="22"/>
      <c r="E37" s="23"/>
      <c r="F37" s="24"/>
      <c r="G37" s="24"/>
      <c r="H37" s="24"/>
      <c r="I37" s="25"/>
      <c r="J37" s="25"/>
      <c r="K37" s="17">
        <f t="shared" si="2"/>
        <v>0</v>
      </c>
      <c r="L37" s="17">
        <f t="shared" si="1"/>
        <v>0</v>
      </c>
      <c r="M37" s="17">
        <f t="shared" si="3"/>
        <v>0</v>
      </c>
      <c r="N37" s="17">
        <f t="shared" si="4"/>
        <v>0</v>
      </c>
      <c r="O37" s="17">
        <f t="shared" si="5"/>
        <v>0</v>
      </c>
      <c r="P37" s="17">
        <f t="shared" si="6"/>
        <v>0</v>
      </c>
      <c r="Q37" s="17" t="str">
        <f t="shared" si="7"/>
        <v>Not relevant</v>
      </c>
      <c r="R37" s="17">
        <f t="shared" si="8"/>
        <v>0</v>
      </c>
      <c r="S37" s="17">
        <f t="shared" si="9"/>
        <v>0</v>
      </c>
      <c r="T37" s="33">
        <f>MAX(Table2[[#This Row],[Climate finance coefficient (0, 0.5, 1)]],Table2[[#This Row],[Environment finance coefficient (0, 0.5, 1)]],Table2[[#This Row],[Desertification finance coefficient (0, 0.5, 1)]],Table2[[#This Row],[Biodiversity finance coefficient (0, 0.5, 1)]])</f>
        <v>0</v>
      </c>
      <c r="U37" s="33">
        <f>Table2[[#This Row],[Green finance coefficient]]*Table2[[#This Row],[C. Financial commitment (DKK)]]</f>
        <v>0</v>
      </c>
      <c r="V37" s="6"/>
    </row>
    <row r="38" spans="2:22" ht="15" x14ac:dyDescent="0.25">
      <c r="B38" s="31"/>
      <c r="C38" s="31"/>
      <c r="D38" s="22"/>
      <c r="E38" s="23"/>
      <c r="F38" s="24"/>
      <c r="G38" s="24"/>
      <c r="H38" s="24"/>
      <c r="I38" s="25"/>
      <c r="J38" s="25"/>
      <c r="K38" s="17">
        <f t="shared" si="2"/>
        <v>0</v>
      </c>
      <c r="L38" s="17">
        <f t="shared" si="1"/>
        <v>0</v>
      </c>
      <c r="M38" s="17">
        <f t="shared" si="3"/>
        <v>0</v>
      </c>
      <c r="N38" s="17">
        <f t="shared" si="4"/>
        <v>0</v>
      </c>
      <c r="O38" s="17">
        <f t="shared" si="5"/>
        <v>0</v>
      </c>
      <c r="P38" s="17">
        <f t="shared" si="6"/>
        <v>0</v>
      </c>
      <c r="Q38" s="17" t="str">
        <f t="shared" si="7"/>
        <v>Not relevant</v>
      </c>
      <c r="R38" s="17">
        <f t="shared" si="8"/>
        <v>0</v>
      </c>
      <c r="S38" s="17">
        <f t="shared" si="9"/>
        <v>0</v>
      </c>
      <c r="T38" s="33">
        <f>MAX(Table2[[#This Row],[Climate finance coefficient (0, 0.5, 1)]],Table2[[#This Row],[Environment finance coefficient (0, 0.5, 1)]],Table2[[#This Row],[Desertification finance coefficient (0, 0.5, 1)]],Table2[[#This Row],[Biodiversity finance coefficient (0, 0.5, 1)]])</f>
        <v>0</v>
      </c>
      <c r="U38" s="33">
        <f>Table2[[#This Row],[Green finance coefficient]]*Table2[[#This Row],[C. Financial commitment (DKK)]]</f>
        <v>0</v>
      </c>
      <c r="V38" s="6"/>
    </row>
    <row r="39" spans="2:22" ht="15" x14ac:dyDescent="0.25">
      <c r="B39" s="31"/>
      <c r="C39" s="31"/>
      <c r="D39" s="22"/>
      <c r="E39" s="23"/>
      <c r="F39" s="24"/>
      <c r="G39" s="24"/>
      <c r="H39" s="24"/>
      <c r="I39" s="25"/>
      <c r="J39" s="25"/>
      <c r="K39" s="17">
        <f t="shared" si="2"/>
        <v>0</v>
      </c>
      <c r="L39" s="17">
        <f t="shared" si="1"/>
        <v>0</v>
      </c>
      <c r="M39" s="17">
        <f t="shared" si="3"/>
        <v>0</v>
      </c>
      <c r="N39" s="17">
        <f t="shared" si="4"/>
        <v>0</v>
      </c>
      <c r="O39" s="17">
        <f t="shared" si="5"/>
        <v>0</v>
      </c>
      <c r="P39" s="17">
        <f t="shared" si="6"/>
        <v>0</v>
      </c>
      <c r="Q39" s="17" t="str">
        <f t="shared" si="7"/>
        <v>Not relevant</v>
      </c>
      <c r="R39" s="17">
        <f t="shared" si="8"/>
        <v>0</v>
      </c>
      <c r="S39" s="17">
        <f t="shared" si="9"/>
        <v>0</v>
      </c>
      <c r="T39" s="33">
        <f>MAX(Table2[[#This Row],[Climate finance coefficient (0, 0.5, 1)]],Table2[[#This Row],[Environment finance coefficient (0, 0.5, 1)]],Table2[[#This Row],[Desertification finance coefficient (0, 0.5, 1)]],Table2[[#This Row],[Biodiversity finance coefficient (0, 0.5, 1)]])</f>
        <v>0</v>
      </c>
      <c r="U39" s="33">
        <f>Table2[[#This Row],[Green finance coefficient]]*Table2[[#This Row],[C. Financial commitment (DKK)]]</f>
        <v>0</v>
      </c>
      <c r="V39" s="6"/>
    </row>
    <row r="40" spans="2:22" ht="15" x14ac:dyDescent="0.25">
      <c r="B40" s="9"/>
      <c r="C40" s="9"/>
      <c r="D40" s="10"/>
      <c r="E40" s="11"/>
      <c r="F40" s="11"/>
      <c r="G40" s="11"/>
      <c r="H40" s="11"/>
      <c r="I40" s="12"/>
      <c r="J40" s="12"/>
      <c r="T40" s="6"/>
      <c r="U40" s="6"/>
      <c r="V40" s="9"/>
    </row>
    <row r="41" spans="2:22" ht="15" x14ac:dyDescent="0.25">
      <c r="E41" s="8"/>
      <c r="F41" s="8"/>
      <c r="G41" s="8"/>
      <c r="H41" s="8"/>
    </row>
    <row r="42" spans="2:22" ht="15" x14ac:dyDescent="0.25">
      <c r="E42" s="8"/>
      <c r="F42" s="8"/>
      <c r="G42" s="8"/>
      <c r="H42" s="8"/>
    </row>
    <row r="43" spans="2:22" ht="15" x14ac:dyDescent="0.25">
      <c r="J43" s="12"/>
      <c r="S43" s="3"/>
    </row>
    <row r="44" spans="2:22" ht="15" x14ac:dyDescent="0.25">
      <c r="J44" s="12"/>
      <c r="S44" s="3"/>
    </row>
    <row r="45" spans="2:22" ht="15" x14ac:dyDescent="0.25">
      <c r="J45" s="12"/>
      <c r="S45" s="3"/>
    </row>
    <row r="46" spans="2:22" ht="15" x14ac:dyDescent="0.25">
      <c r="J46" s="12"/>
      <c r="S46" s="3"/>
    </row>
    <row r="47" spans="2:22" ht="15" x14ac:dyDescent="0.25">
      <c r="J47" s="12"/>
      <c r="S47" s="3"/>
    </row>
    <row r="48" spans="2:22" ht="15" x14ac:dyDescent="0.25">
      <c r="J48" s="12"/>
      <c r="S48" s="3"/>
    </row>
    <row r="49" spans="2:19" ht="15" x14ac:dyDescent="0.25">
      <c r="J49" s="12"/>
      <c r="S49" s="3"/>
    </row>
    <row r="50" spans="2:19" ht="15" x14ac:dyDescent="0.25"/>
    <row r="51" spans="2:19" ht="15" x14ac:dyDescent="0.25"/>
    <row r="52" spans="2:19" ht="15" x14ac:dyDescent="0.25"/>
    <row r="53" spans="2:19" ht="15" x14ac:dyDescent="0.25"/>
    <row r="54" spans="2:19" ht="15" x14ac:dyDescent="0.25"/>
    <row r="55" spans="2:19" ht="17.25" x14ac:dyDescent="0.3">
      <c r="B55" s="15"/>
      <c r="C55" s="15"/>
    </row>
    <row r="56" spans="2:19" ht="17.25" x14ac:dyDescent="0.3">
      <c r="B56" s="15"/>
      <c r="C56" s="15"/>
    </row>
    <row r="57" spans="2:19" ht="15" x14ac:dyDescent="0.25">
      <c r="B57" s="4"/>
      <c r="C57" s="4"/>
    </row>
    <row r="58" spans="2:19" ht="15" x14ac:dyDescent="0.25">
      <c r="B58" s="4"/>
      <c r="C58" s="4"/>
    </row>
    <row r="59" spans="2:19" ht="15" x14ac:dyDescent="0.25">
      <c r="B59" s="2"/>
      <c r="C59" s="2"/>
    </row>
    <row r="60" spans="2:19" ht="15" x14ac:dyDescent="0.25"/>
    <row r="61" spans="2:19" ht="15" x14ac:dyDescent="0.25"/>
    <row r="62" spans="2:19" ht="15" x14ac:dyDescent="0.25"/>
    <row r="63" spans="2:19" ht="15" x14ac:dyDescent="0.25"/>
    <row r="64" spans="2:19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15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15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</sheetData>
  <sheetProtection formatCells="0" formatColumns="0" formatRows="0" insertColumns="0" insertRows="0" insertHyperlinks="0" deleteColumns="0" deleteRows="0" sort="0" autoFilter="0" pivotTables="0"/>
  <protectedRanges>
    <protectedRange sqref="B24:J39" name="Range1"/>
  </protectedRanges>
  <mergeCells count="6">
    <mergeCell ref="T22:U22"/>
    <mergeCell ref="E22:I22"/>
    <mergeCell ref="K22:L22"/>
    <mergeCell ref="M22:N22"/>
    <mergeCell ref="O22:P22"/>
    <mergeCell ref="Q22:S22"/>
  </mergeCell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BFC97-D973-4093-8345-6D2BD72D1814}">
  <sheetPr>
    <outlinePr summaryBelow="0" summaryRight="0"/>
  </sheetPr>
  <dimension ref="B2:V964"/>
  <sheetViews>
    <sheetView tabSelected="1" zoomScale="80" zoomScaleNormal="80" workbookViewId="0">
      <selection activeCell="H10" sqref="H10"/>
    </sheetView>
  </sheetViews>
  <sheetFormatPr defaultColWidth="14.28515625" defaultRowHeight="15.75" customHeight="1" x14ac:dyDescent="0.25"/>
  <cols>
    <col min="1" max="1" width="3.42578125" style="3" customWidth="1"/>
    <col min="2" max="2" width="50.85546875" style="3" customWidth="1"/>
    <col min="3" max="3" width="30.42578125" style="3" customWidth="1"/>
    <col min="4" max="4" width="29.42578125" style="3" customWidth="1"/>
    <col min="5" max="9" width="14.85546875" style="3" customWidth="1"/>
    <col min="10" max="10" width="50.85546875" style="3" customWidth="1"/>
    <col min="11" max="19" width="30.85546875" style="12" customWidth="1"/>
    <col min="20" max="21" width="28.42578125" style="3" customWidth="1"/>
    <col min="22" max="22" width="20.28515625" style="3" customWidth="1"/>
    <col min="23" max="27" width="18.7109375" style="3" customWidth="1"/>
    <col min="28" max="28" width="20.7109375" style="3" customWidth="1"/>
    <col min="29" max="29" width="20.85546875" style="3" customWidth="1"/>
    <col min="30" max="16384" width="14.28515625" style="3"/>
  </cols>
  <sheetData>
    <row r="2" spans="2:19" ht="15.75" customHeight="1" x14ac:dyDescent="0.3">
      <c r="B2" s="15" t="s">
        <v>42</v>
      </c>
      <c r="C2" s="1"/>
      <c r="D2" s="2"/>
      <c r="E2" s="2"/>
      <c r="F2" s="2"/>
      <c r="G2" s="2"/>
      <c r="I2" s="12"/>
      <c r="J2" s="12"/>
      <c r="R2" s="3"/>
      <c r="S2" s="3"/>
    </row>
    <row r="3" spans="2:19" ht="15.75" customHeight="1" x14ac:dyDescent="0.25">
      <c r="B3" s="4" t="s">
        <v>35</v>
      </c>
      <c r="C3" s="1"/>
      <c r="I3" s="12"/>
      <c r="J3" s="12"/>
      <c r="R3" s="3"/>
      <c r="S3" s="3"/>
    </row>
    <row r="4" spans="2:19" ht="15.75" customHeight="1" x14ac:dyDescent="0.25">
      <c r="B4" s="4"/>
      <c r="C4" s="1"/>
      <c r="I4" s="12"/>
      <c r="J4" s="12"/>
      <c r="R4" s="3"/>
      <c r="S4" s="3"/>
    </row>
    <row r="5" spans="2:19" ht="15.75" customHeight="1" x14ac:dyDescent="0.25">
      <c r="B5" s="2" t="s">
        <v>25</v>
      </c>
      <c r="C5" s="2"/>
      <c r="D5" s="7"/>
      <c r="I5" s="12"/>
      <c r="J5" s="12"/>
      <c r="R5" s="3"/>
      <c r="S5" s="3"/>
    </row>
    <row r="6" spans="2:19" ht="15.75" customHeight="1" thickBot="1" x14ac:dyDescent="0.3">
      <c r="D6" s="7"/>
      <c r="I6" s="12"/>
      <c r="J6" s="12"/>
      <c r="R6" s="3"/>
      <c r="S6" s="3"/>
    </row>
    <row r="7" spans="2:19" ht="15.75" customHeight="1" thickBot="1" x14ac:dyDescent="0.3">
      <c r="B7" s="41"/>
      <c r="C7" s="44" t="s">
        <v>21</v>
      </c>
      <c r="D7" s="45" t="s">
        <v>20</v>
      </c>
      <c r="I7" s="12"/>
      <c r="J7" s="12"/>
      <c r="R7" s="3"/>
      <c r="S7" s="3"/>
    </row>
    <row r="8" spans="2:19" ht="15.75" customHeight="1" x14ac:dyDescent="0.25">
      <c r="B8" s="46" t="s">
        <v>22</v>
      </c>
      <c r="C8" s="47">
        <f>SUM(Table22[C. Financial commitment (DKK)])</f>
        <v>0</v>
      </c>
      <c r="D8" s="48">
        <v>1</v>
      </c>
      <c r="I8" s="12"/>
      <c r="J8" s="12"/>
      <c r="R8" s="3"/>
      <c r="S8" s="3"/>
    </row>
    <row r="9" spans="2:19" ht="15.75" customHeight="1" x14ac:dyDescent="0.25">
      <c r="B9" s="51" t="s">
        <v>10</v>
      </c>
      <c r="C9" s="49">
        <f>SUM(Table22[Biodiversity finance (DKK)])</f>
        <v>0</v>
      </c>
      <c r="D9" s="42" t="e">
        <f>C9/$C$8</f>
        <v>#DIV/0!</v>
      </c>
      <c r="I9" s="12"/>
      <c r="J9" s="12"/>
      <c r="R9" s="3"/>
      <c r="S9" s="3"/>
    </row>
    <row r="10" spans="2:19" ht="15.75" customHeight="1" x14ac:dyDescent="0.25">
      <c r="B10" s="51" t="s">
        <v>12</v>
      </c>
      <c r="C10" s="49">
        <f>SUM(Table22[Desertification finance (DKK)])</f>
        <v>0</v>
      </c>
      <c r="D10" s="42" t="e">
        <f>C10/$C$8</f>
        <v>#DIV/0!</v>
      </c>
      <c r="I10" s="12"/>
      <c r="J10" s="12"/>
      <c r="R10" s="3"/>
      <c r="S10" s="3"/>
    </row>
    <row r="11" spans="2:19" ht="15.75" customHeight="1" x14ac:dyDescent="0.25">
      <c r="B11" s="51" t="s">
        <v>14</v>
      </c>
      <c r="C11" s="49">
        <f>SUM(Table22[Environment finance (DKK)])</f>
        <v>0</v>
      </c>
      <c r="D11" s="42" t="e">
        <f>C11/$C$8</f>
        <v>#DIV/0!</v>
      </c>
      <c r="I11" s="12"/>
      <c r="J11" s="12"/>
      <c r="R11" s="3"/>
      <c r="S11" s="3"/>
    </row>
    <row r="12" spans="2:19" ht="15.75" customHeight="1" x14ac:dyDescent="0.25">
      <c r="B12" s="51" t="s">
        <v>8</v>
      </c>
      <c r="C12" s="49">
        <f>SUM(Table22[Climate finance (DKK)])</f>
        <v>0</v>
      </c>
      <c r="D12" s="42" t="e">
        <f>C12/$C$8</f>
        <v>#DIV/0!</v>
      </c>
      <c r="I12" s="12"/>
      <c r="J12" s="12"/>
      <c r="R12" s="3"/>
      <c r="S12" s="3"/>
    </row>
    <row r="13" spans="2:19" ht="15.75" customHeight="1" x14ac:dyDescent="0.25">
      <c r="B13" s="56" t="s">
        <v>37</v>
      </c>
      <c r="C13" s="49">
        <f>SUMIF(Table22[Type of Support (Adaptation, Mitigation, Cross-cutting)], "Adaptation", Table22[Climate finance (DKK)])</f>
        <v>0</v>
      </c>
      <c r="D13" s="42" t="e">
        <f t="shared" ref="D13:D15" si="0">C13/$C$8</f>
        <v>#DIV/0!</v>
      </c>
      <c r="I13" s="12"/>
      <c r="J13" s="12"/>
      <c r="R13" s="3"/>
      <c r="S13" s="3"/>
    </row>
    <row r="14" spans="2:19" ht="15.75" customHeight="1" x14ac:dyDescent="0.25">
      <c r="B14" s="56" t="s">
        <v>38</v>
      </c>
      <c r="C14" s="49">
        <f>SUMIF(Table22[Type of Support (Adaptation, Mitigation, Cross-cutting)], "Mitigation", Table22[Climate finance (DKK)])</f>
        <v>0</v>
      </c>
      <c r="D14" s="42" t="e">
        <f t="shared" si="0"/>
        <v>#DIV/0!</v>
      </c>
      <c r="I14" s="12"/>
      <c r="J14" s="12"/>
      <c r="R14" s="3"/>
      <c r="S14" s="3"/>
    </row>
    <row r="15" spans="2:19" ht="15.75" customHeight="1" x14ac:dyDescent="0.25">
      <c r="B15" s="56" t="s">
        <v>39</v>
      </c>
      <c r="C15" s="49">
        <f>SUMIF(Table22[Type of Support (Adaptation, Mitigation, Cross-cutting)], "Cross-cutting", Table22[Climate finance (DKK)])</f>
        <v>0</v>
      </c>
      <c r="D15" s="42" t="e">
        <f t="shared" si="0"/>
        <v>#DIV/0!</v>
      </c>
      <c r="I15" s="12"/>
      <c r="J15" s="12"/>
      <c r="R15" s="3"/>
      <c r="S15" s="3"/>
    </row>
    <row r="16" spans="2:19" ht="15.75" customHeight="1" thickBot="1" x14ac:dyDescent="0.3">
      <c r="B16" s="52" t="s">
        <v>19</v>
      </c>
      <c r="C16" s="50">
        <f>SUM(Table22[Green finance (DKK)])</f>
        <v>0</v>
      </c>
      <c r="D16" s="43" t="e">
        <f>C16/$C$8</f>
        <v>#DIV/0!</v>
      </c>
      <c r="I16" s="12"/>
      <c r="J16" s="12"/>
      <c r="R16" s="3"/>
      <c r="S16" s="3"/>
    </row>
    <row r="17" spans="2:22" ht="15.75" customHeight="1" x14ac:dyDescent="0.25">
      <c r="B17" s="4"/>
      <c r="C17" s="1"/>
      <c r="I17" s="12"/>
      <c r="J17" s="12"/>
      <c r="R17" s="3"/>
      <c r="S17" s="3"/>
    </row>
    <row r="18" spans="2:22" ht="15.75" customHeight="1" x14ac:dyDescent="0.25">
      <c r="B18" s="4"/>
      <c r="C18" s="1"/>
      <c r="I18" s="12"/>
      <c r="J18" s="12"/>
      <c r="R18" s="3"/>
      <c r="S18" s="3"/>
    </row>
    <row r="19" spans="2:22" ht="15" x14ac:dyDescent="0.25">
      <c r="B19" s="2" t="s">
        <v>43</v>
      </c>
      <c r="I19" s="12"/>
      <c r="J19" s="12"/>
      <c r="R19" s="3"/>
      <c r="S19" s="3"/>
    </row>
    <row r="20" spans="2:22" ht="15" x14ac:dyDescent="0.25">
      <c r="B20" s="4" t="s">
        <v>44</v>
      </c>
      <c r="C20" s="2"/>
    </row>
    <row r="21" spans="2:22" thickBot="1" x14ac:dyDescent="0.3">
      <c r="B21" s="4"/>
      <c r="C21" s="2"/>
    </row>
    <row r="22" spans="2:22" thickBot="1" x14ac:dyDescent="0.3">
      <c r="E22" s="59" t="s">
        <v>28</v>
      </c>
      <c r="F22" s="60"/>
      <c r="G22" s="60"/>
      <c r="H22" s="60"/>
      <c r="I22" s="60"/>
      <c r="J22" s="54"/>
      <c r="K22" s="61" t="s">
        <v>30</v>
      </c>
      <c r="L22" s="62"/>
      <c r="M22" s="63" t="s">
        <v>31</v>
      </c>
      <c r="N22" s="64"/>
      <c r="O22" s="65" t="s">
        <v>32</v>
      </c>
      <c r="P22" s="66"/>
      <c r="Q22" s="67" t="s">
        <v>33</v>
      </c>
      <c r="R22" s="68"/>
      <c r="S22" s="69"/>
      <c r="T22" s="57" t="s">
        <v>34</v>
      </c>
      <c r="U22" s="58"/>
    </row>
    <row r="23" spans="2:22" ht="60" customHeight="1" thickBot="1" x14ac:dyDescent="0.3">
      <c r="B23" s="40" t="s">
        <v>2</v>
      </c>
      <c r="C23" s="40" t="s">
        <v>26</v>
      </c>
      <c r="D23" s="39" t="s">
        <v>27</v>
      </c>
      <c r="E23" s="13" t="s">
        <v>3</v>
      </c>
      <c r="F23" s="13" t="s">
        <v>5</v>
      </c>
      <c r="G23" s="13" t="s">
        <v>4</v>
      </c>
      <c r="H23" s="13" t="s">
        <v>0</v>
      </c>
      <c r="I23" s="13" t="s">
        <v>1</v>
      </c>
      <c r="J23" s="55" t="s">
        <v>29</v>
      </c>
      <c r="K23" s="53" t="s">
        <v>9</v>
      </c>
      <c r="L23" s="26" t="s">
        <v>18</v>
      </c>
      <c r="M23" s="27" t="s">
        <v>11</v>
      </c>
      <c r="N23" s="27" t="s">
        <v>17</v>
      </c>
      <c r="O23" s="28" t="s">
        <v>13</v>
      </c>
      <c r="P23" s="28" t="s">
        <v>16</v>
      </c>
      <c r="Q23" s="29" t="s">
        <v>6</v>
      </c>
      <c r="R23" s="29" t="s">
        <v>7</v>
      </c>
      <c r="S23" s="29" t="s">
        <v>15</v>
      </c>
      <c r="T23" s="14" t="s">
        <v>23</v>
      </c>
      <c r="U23" s="14" t="s">
        <v>24</v>
      </c>
      <c r="V23" s="5"/>
    </row>
    <row r="24" spans="2:22" ht="15" x14ac:dyDescent="0.25">
      <c r="B24" s="30"/>
      <c r="C24" s="30"/>
      <c r="D24" s="18"/>
      <c r="E24" s="19"/>
      <c r="F24" s="20"/>
      <c r="G24" s="20"/>
      <c r="H24" s="20"/>
      <c r="I24" s="21"/>
      <c r="J24" s="25"/>
      <c r="K24" s="16">
        <f>IF(E24=2,1,IF(E24=1,0.5,0))</f>
        <v>0</v>
      </c>
      <c r="L24" s="16">
        <f t="shared" ref="L24:L39" si="1">K24*D24</f>
        <v>0</v>
      </c>
      <c r="M24" s="16">
        <f>IF(F24=2,1,IF(F24=1,0.5,0))</f>
        <v>0</v>
      </c>
      <c r="N24" s="16">
        <f>M24*D24</f>
        <v>0</v>
      </c>
      <c r="O24" s="16">
        <f>IF(G24=2,1,IF(G24=1,0.5,0))</f>
        <v>0</v>
      </c>
      <c r="P24" s="16">
        <f>O24*D24</f>
        <v>0</v>
      </c>
      <c r="Q24" s="16" t="str">
        <f>IF(OR(AND(I24=1,H24=1),AND(I24=2,H24=2)),"Cross-cutting",IF(OR(AND(I24=2,H24=1),AND(OR(I24=1,I24=2),OR(H24=0,ISBLANK(H24)))),"Mitigation",IF(OR(AND(I24=1,H24=2),AND(OR(I24=0,ISBLANK(I24)),OR(H24=1,H24=2))),"Adaptation","Not relevant")))</f>
        <v>Not relevant</v>
      </c>
      <c r="R24" s="16">
        <f>IF(OR(I24=2,H24=2),1,IF(OR(I24=1,H24=1),0.5,0))</f>
        <v>0</v>
      </c>
      <c r="S24" s="16">
        <f>R24*D24</f>
        <v>0</v>
      </c>
      <c r="T24" s="32">
        <f>MAX(Table22[[#This Row],[Climate finance coefficient (0, 0.5, 1)]],Table22[[#This Row],[Environment finance coefficient (0, 0.5, 1)]],Table22[[#This Row],[Desertification finance coefficient (0, 0.5, 1)]],Table22[[#This Row],[Biodiversity finance coefficient (0, 0.5, 1)]])</f>
        <v>0</v>
      </c>
      <c r="U24" s="32">
        <f>Table22[[#This Row],[Green finance coefficient]]*Table22[[#This Row],[C. Financial commitment (DKK)]]</f>
        <v>0</v>
      </c>
      <c r="V24" s="6"/>
    </row>
    <row r="25" spans="2:22" ht="15" x14ac:dyDescent="0.25">
      <c r="B25" s="31"/>
      <c r="C25" s="31"/>
      <c r="D25" s="22"/>
      <c r="E25" s="23"/>
      <c r="F25" s="24"/>
      <c r="G25" s="24"/>
      <c r="H25" s="24"/>
      <c r="I25" s="25"/>
      <c r="J25" s="25"/>
      <c r="K25" s="17">
        <f t="shared" ref="K25:K39" si="2">IF(E25=2,1,IF(E25=1,0.5,0))</f>
        <v>0</v>
      </c>
      <c r="L25" s="17">
        <f t="shared" si="1"/>
        <v>0</v>
      </c>
      <c r="M25" s="17">
        <f t="shared" ref="M25:M39" si="3">IF(F25=2,1,IF(F25=1,0.5,0))</f>
        <v>0</v>
      </c>
      <c r="N25" s="17">
        <f t="shared" ref="N25:N39" si="4">M25*D25</f>
        <v>0</v>
      </c>
      <c r="O25" s="17">
        <f t="shared" ref="O25:O39" si="5">IF(G25=2,1,IF(G25=1,0.5,0))</f>
        <v>0</v>
      </c>
      <c r="P25" s="17">
        <f t="shared" ref="P25:P39" si="6">O25*D25</f>
        <v>0</v>
      </c>
      <c r="Q25" s="17" t="str">
        <f t="shared" ref="Q25:Q39" si="7">IF(OR(AND(I25=1,H25=1),AND(I25=2,H25=2)),"Cross-cutting",IF(OR(AND(I25=2,H25=1),AND(OR(I25=1,I25=2),OR(H25=0,ISBLANK(H25)))),"Mitigation",IF(OR(AND(I25=1,H25=2),AND(OR(I25=0,ISBLANK(I25)),OR(H25=1,H25=2))),"Adaptation","Not relevant")))</f>
        <v>Not relevant</v>
      </c>
      <c r="R25" s="17">
        <f t="shared" ref="R25:R39" si="8">IF(OR(I25=2,H25=2),1,IF(OR(I25=1,H25=1),0.5,0))</f>
        <v>0</v>
      </c>
      <c r="S25" s="17">
        <f t="shared" ref="S25:S39" si="9">R25*D25</f>
        <v>0</v>
      </c>
      <c r="T25" s="33">
        <f>MAX(Table22[[#This Row],[Climate finance coefficient (0, 0.5, 1)]],Table22[[#This Row],[Environment finance coefficient (0, 0.5, 1)]],Table22[[#This Row],[Desertification finance coefficient (0, 0.5, 1)]],Table22[[#This Row],[Biodiversity finance coefficient (0, 0.5, 1)]])</f>
        <v>0</v>
      </c>
      <c r="U25" s="33">
        <f>Table22[[#This Row],[Green finance coefficient]]*Table22[[#This Row],[C. Financial commitment (DKK)]]</f>
        <v>0</v>
      </c>
      <c r="V25" s="6"/>
    </row>
    <row r="26" spans="2:22" ht="15" x14ac:dyDescent="0.25">
      <c r="B26" s="34"/>
      <c r="C26" s="34"/>
      <c r="D26" s="35"/>
      <c r="E26" s="36"/>
      <c r="F26" s="37"/>
      <c r="G26" s="37"/>
      <c r="H26" s="37"/>
      <c r="I26" s="38"/>
      <c r="J26" s="38"/>
      <c r="K26" s="17">
        <f>IF(E26=2,1,IF(E26=1,0.5,0))</f>
        <v>0</v>
      </c>
      <c r="L26" s="17">
        <f t="shared" si="1"/>
        <v>0</v>
      </c>
      <c r="M26" s="17">
        <f>IF(F26=2,1,IF(F26=1,0.5,0))</f>
        <v>0</v>
      </c>
      <c r="N26" s="17">
        <f>M26*D26</f>
        <v>0</v>
      </c>
      <c r="O26" s="17">
        <f>IF(G26=2,1,IF(G26=1,0.5,0))</f>
        <v>0</v>
      </c>
      <c r="P26" s="17">
        <f>O26*D26</f>
        <v>0</v>
      </c>
      <c r="Q26" s="17" t="str">
        <f>IF(OR(AND(I26=1,H26=1),AND(I26=2,H26=2)),"Cross-cutting",IF(OR(AND(I26=2,H26=1),AND(OR(I26=1,I26=2),OR(H26=0,ISBLANK(H26)))),"Mitigation",IF(OR(AND(I26=1,H26=2),AND(OR(I26=0,ISBLANK(I26)),OR(H26=1,H26=2))),"Adaptation","Not relevant")))</f>
        <v>Not relevant</v>
      </c>
      <c r="R26" s="17">
        <f>IF(OR(I26=2,H26=2),1,IF(OR(I26=1,H26=1),0.5,0))</f>
        <v>0</v>
      </c>
      <c r="S26" s="17">
        <f>R26*D26</f>
        <v>0</v>
      </c>
      <c r="T26" s="33">
        <f>MAX(Table22[[#This Row],[Climate finance coefficient (0, 0.5, 1)]],Table22[[#This Row],[Environment finance coefficient (0, 0.5, 1)]],Table22[[#This Row],[Desertification finance coefficient (0, 0.5, 1)]],Table22[[#This Row],[Biodiversity finance coefficient (0, 0.5, 1)]])</f>
        <v>0</v>
      </c>
      <c r="U26" s="33">
        <f>Table22[[#This Row],[Green finance coefficient]]*Table22[[#This Row],[C. Financial commitment (DKK)]]</f>
        <v>0</v>
      </c>
      <c r="V26" s="6"/>
    </row>
    <row r="27" spans="2:22" ht="15" x14ac:dyDescent="0.25">
      <c r="B27" s="34"/>
      <c r="C27" s="34"/>
      <c r="D27" s="35"/>
      <c r="E27" s="36"/>
      <c r="F27" s="37"/>
      <c r="G27" s="37"/>
      <c r="H27" s="37"/>
      <c r="I27" s="38"/>
      <c r="J27" s="38"/>
      <c r="K27" s="17">
        <f>IF(E27=2,1,IF(E27=1,0.5,0))</f>
        <v>0</v>
      </c>
      <c r="L27" s="17">
        <f t="shared" si="1"/>
        <v>0</v>
      </c>
      <c r="M27" s="17">
        <f>IF(F27=2,1,IF(F27=1,0.5,0))</f>
        <v>0</v>
      </c>
      <c r="N27" s="17">
        <f>M27*D27</f>
        <v>0</v>
      </c>
      <c r="O27" s="17">
        <f>IF(G27=2,1,IF(G27=1,0.5,0))</f>
        <v>0</v>
      </c>
      <c r="P27" s="17">
        <f>O27*D27</f>
        <v>0</v>
      </c>
      <c r="Q27" s="17" t="str">
        <f>IF(OR(AND(I27=1,H27=1),AND(I27=2,H27=2)),"Cross-cutting",IF(OR(AND(I27=2,H27=1),AND(OR(I27=1,I27=2),OR(H27=0,ISBLANK(H27)))),"Mitigation",IF(OR(AND(I27=1,H27=2),AND(OR(I27=0,ISBLANK(I27)),OR(H27=1,H27=2))),"Adaptation","Not relevant")))</f>
        <v>Not relevant</v>
      </c>
      <c r="R27" s="17">
        <f>IF(OR(I27=2,H27=2),1,IF(OR(I27=1,H27=1),0.5,0))</f>
        <v>0</v>
      </c>
      <c r="S27" s="17">
        <f>R27*D27</f>
        <v>0</v>
      </c>
      <c r="T27" s="33">
        <f>MAX(Table22[[#This Row],[Climate finance coefficient (0, 0.5, 1)]],Table22[[#This Row],[Environment finance coefficient (0, 0.5, 1)]],Table22[[#This Row],[Desertification finance coefficient (0, 0.5, 1)]],Table22[[#This Row],[Biodiversity finance coefficient (0, 0.5, 1)]])</f>
        <v>0</v>
      </c>
      <c r="U27" s="33">
        <f>Table22[[#This Row],[Green finance coefficient]]*Table22[[#This Row],[C. Financial commitment (DKK)]]</f>
        <v>0</v>
      </c>
      <c r="V27" s="6"/>
    </row>
    <row r="28" spans="2:22" ht="15" x14ac:dyDescent="0.25">
      <c r="B28" s="31"/>
      <c r="C28" s="31"/>
      <c r="D28" s="22"/>
      <c r="E28" s="23"/>
      <c r="F28" s="24"/>
      <c r="G28" s="24"/>
      <c r="H28" s="24"/>
      <c r="I28" s="25"/>
      <c r="J28" s="25"/>
      <c r="K28" s="17">
        <f t="shared" si="2"/>
        <v>0</v>
      </c>
      <c r="L28" s="17">
        <f t="shared" si="1"/>
        <v>0</v>
      </c>
      <c r="M28" s="17">
        <f t="shared" si="3"/>
        <v>0</v>
      </c>
      <c r="N28" s="17">
        <f t="shared" si="4"/>
        <v>0</v>
      </c>
      <c r="O28" s="17">
        <f t="shared" si="5"/>
        <v>0</v>
      </c>
      <c r="P28" s="17">
        <f t="shared" si="6"/>
        <v>0</v>
      </c>
      <c r="Q28" s="17" t="str">
        <f t="shared" si="7"/>
        <v>Not relevant</v>
      </c>
      <c r="R28" s="17">
        <f t="shared" si="8"/>
        <v>0</v>
      </c>
      <c r="S28" s="17">
        <f t="shared" si="9"/>
        <v>0</v>
      </c>
      <c r="T28" s="33">
        <f>MAX(Table22[[#This Row],[Climate finance coefficient (0, 0.5, 1)]],Table22[[#This Row],[Environment finance coefficient (0, 0.5, 1)]],Table22[[#This Row],[Desertification finance coefficient (0, 0.5, 1)]],Table22[[#This Row],[Biodiversity finance coefficient (0, 0.5, 1)]])</f>
        <v>0</v>
      </c>
      <c r="U28" s="33">
        <f>Table22[[#This Row],[Green finance coefficient]]*Table22[[#This Row],[C. Financial commitment (DKK)]]</f>
        <v>0</v>
      </c>
      <c r="V28" s="6"/>
    </row>
    <row r="29" spans="2:22" ht="15" x14ac:dyDescent="0.25">
      <c r="B29" s="34"/>
      <c r="C29" s="34"/>
      <c r="D29" s="35"/>
      <c r="E29" s="36"/>
      <c r="F29" s="37"/>
      <c r="G29" s="37"/>
      <c r="H29" s="37"/>
      <c r="I29" s="38"/>
      <c r="J29" s="38"/>
      <c r="K29" s="17">
        <f>IF(E29=2,1,IF(E29=1,0.5,0))</f>
        <v>0</v>
      </c>
      <c r="L29" s="17">
        <f t="shared" si="1"/>
        <v>0</v>
      </c>
      <c r="M29" s="17">
        <f>IF(F29=2,1,IF(F29=1,0.5,0))</f>
        <v>0</v>
      </c>
      <c r="N29" s="17">
        <f>M29*D29</f>
        <v>0</v>
      </c>
      <c r="O29" s="17">
        <f>IF(G29=2,1,IF(G29=1,0.5,0))</f>
        <v>0</v>
      </c>
      <c r="P29" s="17">
        <f>O29*D29</f>
        <v>0</v>
      </c>
      <c r="Q29" s="17" t="str">
        <f>IF(OR(AND(I29=1,H29=1),AND(I29=2,H29=2)),"Cross-cutting",IF(OR(AND(I29=2,H29=1),AND(OR(I29=1,I29=2),OR(H29=0,ISBLANK(H29)))),"Mitigation",IF(OR(AND(I29=1,H29=2),AND(OR(I29=0,ISBLANK(I29)),OR(H29=1,H29=2))),"Adaptation","Not relevant")))</f>
        <v>Not relevant</v>
      </c>
      <c r="R29" s="17">
        <f>IF(OR(I29=2,H29=2),1,IF(OR(I29=1,H29=1),0.5,0))</f>
        <v>0</v>
      </c>
      <c r="S29" s="17">
        <f>R29*D29</f>
        <v>0</v>
      </c>
      <c r="T29" s="33">
        <f>MAX(Table22[[#This Row],[Climate finance coefficient (0, 0.5, 1)]],Table22[[#This Row],[Environment finance coefficient (0, 0.5, 1)]],Table22[[#This Row],[Desertification finance coefficient (0, 0.5, 1)]],Table22[[#This Row],[Biodiversity finance coefficient (0, 0.5, 1)]])</f>
        <v>0</v>
      </c>
      <c r="U29" s="33">
        <f>Table22[[#This Row],[Green finance coefficient]]*Table22[[#This Row],[C. Financial commitment (DKK)]]</f>
        <v>0</v>
      </c>
      <c r="V29" s="6"/>
    </row>
    <row r="30" spans="2:22" ht="15" x14ac:dyDescent="0.25">
      <c r="B30" s="31"/>
      <c r="C30" s="31"/>
      <c r="D30" s="22"/>
      <c r="E30" s="23"/>
      <c r="F30" s="24"/>
      <c r="G30" s="24"/>
      <c r="H30" s="24"/>
      <c r="I30" s="25"/>
      <c r="J30" s="25"/>
      <c r="K30" s="17">
        <f t="shared" si="2"/>
        <v>0</v>
      </c>
      <c r="L30" s="17">
        <f t="shared" si="1"/>
        <v>0</v>
      </c>
      <c r="M30" s="17">
        <f t="shared" si="3"/>
        <v>0</v>
      </c>
      <c r="N30" s="17">
        <f t="shared" si="4"/>
        <v>0</v>
      </c>
      <c r="O30" s="17">
        <f t="shared" si="5"/>
        <v>0</v>
      </c>
      <c r="P30" s="17">
        <f t="shared" si="6"/>
        <v>0</v>
      </c>
      <c r="Q30" s="17" t="str">
        <f t="shared" si="7"/>
        <v>Not relevant</v>
      </c>
      <c r="R30" s="17">
        <f t="shared" si="8"/>
        <v>0</v>
      </c>
      <c r="S30" s="17">
        <f t="shared" si="9"/>
        <v>0</v>
      </c>
      <c r="T30" s="33">
        <f>MAX(Table22[[#This Row],[Climate finance coefficient (0, 0.5, 1)]],Table22[[#This Row],[Environment finance coefficient (0, 0.5, 1)]],Table22[[#This Row],[Desertification finance coefficient (0, 0.5, 1)]],Table22[[#This Row],[Biodiversity finance coefficient (0, 0.5, 1)]])</f>
        <v>0</v>
      </c>
      <c r="U30" s="33">
        <f>Table22[[#This Row],[Green finance coefficient]]*Table22[[#This Row],[C. Financial commitment (DKK)]]</f>
        <v>0</v>
      </c>
      <c r="V30" s="6"/>
    </row>
    <row r="31" spans="2:22" ht="15" x14ac:dyDescent="0.25">
      <c r="B31" s="31"/>
      <c r="C31" s="31"/>
      <c r="D31" s="22"/>
      <c r="E31" s="23"/>
      <c r="F31" s="24"/>
      <c r="G31" s="24"/>
      <c r="H31" s="24"/>
      <c r="I31" s="25"/>
      <c r="J31" s="25"/>
      <c r="K31" s="17">
        <f>IF(E31=2,1,IF(E31=1,0.5,0))</f>
        <v>0</v>
      </c>
      <c r="L31" s="17">
        <f t="shared" si="1"/>
        <v>0</v>
      </c>
      <c r="M31" s="17">
        <f t="shared" si="3"/>
        <v>0</v>
      </c>
      <c r="N31" s="17">
        <f t="shared" si="4"/>
        <v>0</v>
      </c>
      <c r="O31" s="17">
        <f t="shared" si="5"/>
        <v>0</v>
      </c>
      <c r="P31" s="17">
        <f t="shared" si="6"/>
        <v>0</v>
      </c>
      <c r="Q31" s="17" t="str">
        <f t="shared" si="7"/>
        <v>Not relevant</v>
      </c>
      <c r="R31" s="17">
        <f t="shared" si="8"/>
        <v>0</v>
      </c>
      <c r="S31" s="17">
        <f t="shared" si="9"/>
        <v>0</v>
      </c>
      <c r="T31" s="33">
        <f>MAX(Table22[[#This Row],[Climate finance coefficient (0, 0.5, 1)]],Table22[[#This Row],[Environment finance coefficient (0, 0.5, 1)]],Table22[[#This Row],[Desertification finance coefficient (0, 0.5, 1)]],Table22[[#This Row],[Biodiversity finance coefficient (0, 0.5, 1)]])</f>
        <v>0</v>
      </c>
      <c r="U31" s="33">
        <f>Table22[[#This Row],[Green finance coefficient]]*Table22[[#This Row],[C. Financial commitment (DKK)]]</f>
        <v>0</v>
      </c>
      <c r="V31" s="6"/>
    </row>
    <row r="32" spans="2:22" ht="15" x14ac:dyDescent="0.25">
      <c r="B32" s="31"/>
      <c r="C32" s="31"/>
      <c r="D32" s="22"/>
      <c r="E32" s="23"/>
      <c r="F32" s="24"/>
      <c r="G32" s="24"/>
      <c r="H32" s="24"/>
      <c r="I32" s="25"/>
      <c r="J32" s="25"/>
      <c r="K32" s="17">
        <f>IF(E32=2,1,IF(E32=1,0.5,0))</f>
        <v>0</v>
      </c>
      <c r="L32" s="17">
        <f t="shared" si="1"/>
        <v>0</v>
      </c>
      <c r="M32" s="17">
        <f t="shared" si="3"/>
        <v>0</v>
      </c>
      <c r="N32" s="17">
        <f t="shared" si="4"/>
        <v>0</v>
      </c>
      <c r="O32" s="17">
        <f t="shared" si="5"/>
        <v>0</v>
      </c>
      <c r="P32" s="17">
        <f t="shared" si="6"/>
        <v>0</v>
      </c>
      <c r="Q32" s="17" t="str">
        <f t="shared" si="7"/>
        <v>Not relevant</v>
      </c>
      <c r="R32" s="17">
        <f t="shared" si="8"/>
        <v>0</v>
      </c>
      <c r="S32" s="17">
        <f t="shared" si="9"/>
        <v>0</v>
      </c>
      <c r="T32" s="33">
        <f>MAX(Table22[[#This Row],[Climate finance coefficient (0, 0.5, 1)]],Table22[[#This Row],[Environment finance coefficient (0, 0.5, 1)]],Table22[[#This Row],[Desertification finance coefficient (0, 0.5, 1)]],Table22[[#This Row],[Biodiversity finance coefficient (0, 0.5, 1)]])</f>
        <v>0</v>
      </c>
      <c r="U32" s="33">
        <f>Table22[[#This Row],[Green finance coefficient]]*Table22[[#This Row],[C. Financial commitment (DKK)]]</f>
        <v>0</v>
      </c>
      <c r="V32" s="6"/>
    </row>
    <row r="33" spans="2:22" ht="15" x14ac:dyDescent="0.25">
      <c r="B33" s="31"/>
      <c r="C33" s="31"/>
      <c r="D33" s="22"/>
      <c r="E33" s="23"/>
      <c r="F33" s="24"/>
      <c r="G33" s="24"/>
      <c r="H33" s="24"/>
      <c r="I33" s="25"/>
      <c r="J33" s="25"/>
      <c r="K33" s="17">
        <f t="shared" si="2"/>
        <v>0</v>
      </c>
      <c r="L33" s="17">
        <f t="shared" si="1"/>
        <v>0</v>
      </c>
      <c r="M33" s="17">
        <f t="shared" si="3"/>
        <v>0</v>
      </c>
      <c r="N33" s="17">
        <f t="shared" si="4"/>
        <v>0</v>
      </c>
      <c r="O33" s="17">
        <f t="shared" si="5"/>
        <v>0</v>
      </c>
      <c r="P33" s="17">
        <f t="shared" si="6"/>
        <v>0</v>
      </c>
      <c r="Q33" s="17" t="str">
        <f t="shared" si="7"/>
        <v>Not relevant</v>
      </c>
      <c r="R33" s="17">
        <f t="shared" si="8"/>
        <v>0</v>
      </c>
      <c r="S33" s="17">
        <f t="shared" si="9"/>
        <v>0</v>
      </c>
      <c r="T33" s="33">
        <f>MAX(Table22[[#This Row],[Climate finance coefficient (0, 0.5, 1)]],Table22[[#This Row],[Environment finance coefficient (0, 0.5, 1)]],Table22[[#This Row],[Desertification finance coefficient (0, 0.5, 1)]],Table22[[#This Row],[Biodiversity finance coefficient (0, 0.5, 1)]])</f>
        <v>0</v>
      </c>
      <c r="U33" s="33">
        <f>Table22[[#This Row],[Green finance coefficient]]*Table22[[#This Row],[C. Financial commitment (DKK)]]</f>
        <v>0</v>
      </c>
      <c r="V33" s="6"/>
    </row>
    <row r="34" spans="2:22" ht="15" x14ac:dyDescent="0.25">
      <c r="B34" s="31"/>
      <c r="C34" s="31"/>
      <c r="D34" s="22"/>
      <c r="E34" s="23"/>
      <c r="F34" s="24"/>
      <c r="G34" s="24"/>
      <c r="H34" s="24"/>
      <c r="I34" s="25"/>
      <c r="J34" s="25"/>
      <c r="K34" s="17">
        <f t="shared" si="2"/>
        <v>0</v>
      </c>
      <c r="L34" s="17">
        <f t="shared" si="1"/>
        <v>0</v>
      </c>
      <c r="M34" s="17">
        <f t="shared" si="3"/>
        <v>0</v>
      </c>
      <c r="N34" s="17">
        <f t="shared" si="4"/>
        <v>0</v>
      </c>
      <c r="O34" s="17">
        <f t="shared" si="5"/>
        <v>0</v>
      </c>
      <c r="P34" s="17">
        <f t="shared" si="6"/>
        <v>0</v>
      </c>
      <c r="Q34" s="17" t="str">
        <f t="shared" si="7"/>
        <v>Not relevant</v>
      </c>
      <c r="R34" s="17">
        <f t="shared" si="8"/>
        <v>0</v>
      </c>
      <c r="S34" s="17">
        <f t="shared" si="9"/>
        <v>0</v>
      </c>
      <c r="T34" s="33">
        <f>MAX(Table22[[#This Row],[Climate finance coefficient (0, 0.5, 1)]],Table22[[#This Row],[Environment finance coefficient (0, 0.5, 1)]],Table22[[#This Row],[Desertification finance coefficient (0, 0.5, 1)]],Table22[[#This Row],[Biodiversity finance coefficient (0, 0.5, 1)]])</f>
        <v>0</v>
      </c>
      <c r="U34" s="33">
        <f>Table22[[#This Row],[Green finance coefficient]]*Table22[[#This Row],[C. Financial commitment (DKK)]]</f>
        <v>0</v>
      </c>
      <c r="V34" s="6"/>
    </row>
    <row r="35" spans="2:22" ht="15" x14ac:dyDescent="0.25">
      <c r="B35" s="31"/>
      <c r="C35" s="31"/>
      <c r="D35" s="22"/>
      <c r="E35" s="23"/>
      <c r="F35" s="24"/>
      <c r="G35" s="24"/>
      <c r="H35" s="24"/>
      <c r="I35" s="25"/>
      <c r="J35" s="25"/>
      <c r="K35" s="17">
        <f t="shared" si="2"/>
        <v>0</v>
      </c>
      <c r="L35" s="17">
        <f t="shared" si="1"/>
        <v>0</v>
      </c>
      <c r="M35" s="17">
        <f t="shared" si="3"/>
        <v>0</v>
      </c>
      <c r="N35" s="17">
        <f t="shared" si="4"/>
        <v>0</v>
      </c>
      <c r="O35" s="17">
        <f t="shared" si="5"/>
        <v>0</v>
      </c>
      <c r="P35" s="17">
        <f t="shared" si="6"/>
        <v>0</v>
      </c>
      <c r="Q35" s="17" t="str">
        <f t="shared" si="7"/>
        <v>Not relevant</v>
      </c>
      <c r="R35" s="17">
        <f t="shared" si="8"/>
        <v>0</v>
      </c>
      <c r="S35" s="17">
        <f t="shared" si="9"/>
        <v>0</v>
      </c>
      <c r="T35" s="33">
        <f>MAX(Table22[[#This Row],[Climate finance coefficient (0, 0.5, 1)]],Table22[[#This Row],[Environment finance coefficient (0, 0.5, 1)]],Table22[[#This Row],[Desertification finance coefficient (0, 0.5, 1)]],Table22[[#This Row],[Biodiversity finance coefficient (0, 0.5, 1)]])</f>
        <v>0</v>
      </c>
      <c r="U35" s="33">
        <f>Table22[[#This Row],[Green finance coefficient]]*Table22[[#This Row],[C. Financial commitment (DKK)]]</f>
        <v>0</v>
      </c>
      <c r="V35" s="6"/>
    </row>
    <row r="36" spans="2:22" ht="15" x14ac:dyDescent="0.25">
      <c r="B36" s="31"/>
      <c r="C36" s="31"/>
      <c r="D36" s="22"/>
      <c r="E36" s="23"/>
      <c r="F36" s="24"/>
      <c r="G36" s="24"/>
      <c r="H36" s="24"/>
      <c r="I36" s="25"/>
      <c r="J36" s="25"/>
      <c r="K36" s="17">
        <f t="shared" si="2"/>
        <v>0</v>
      </c>
      <c r="L36" s="17">
        <f t="shared" si="1"/>
        <v>0</v>
      </c>
      <c r="M36" s="17">
        <f t="shared" si="3"/>
        <v>0</v>
      </c>
      <c r="N36" s="17">
        <f t="shared" si="4"/>
        <v>0</v>
      </c>
      <c r="O36" s="17">
        <f t="shared" si="5"/>
        <v>0</v>
      </c>
      <c r="P36" s="17">
        <f t="shared" si="6"/>
        <v>0</v>
      </c>
      <c r="Q36" s="17" t="str">
        <f t="shared" si="7"/>
        <v>Not relevant</v>
      </c>
      <c r="R36" s="17">
        <f t="shared" si="8"/>
        <v>0</v>
      </c>
      <c r="S36" s="17">
        <f t="shared" si="9"/>
        <v>0</v>
      </c>
      <c r="T36" s="33">
        <f>MAX(Table22[[#This Row],[Climate finance coefficient (0, 0.5, 1)]],Table22[[#This Row],[Environment finance coefficient (0, 0.5, 1)]],Table22[[#This Row],[Desertification finance coefficient (0, 0.5, 1)]],Table22[[#This Row],[Biodiversity finance coefficient (0, 0.5, 1)]])</f>
        <v>0</v>
      </c>
      <c r="U36" s="33">
        <f>Table22[[#This Row],[Green finance coefficient]]*Table22[[#This Row],[C. Financial commitment (DKK)]]</f>
        <v>0</v>
      </c>
      <c r="V36" s="6"/>
    </row>
    <row r="37" spans="2:22" ht="15" x14ac:dyDescent="0.25">
      <c r="B37" s="31"/>
      <c r="C37" s="31"/>
      <c r="D37" s="22"/>
      <c r="E37" s="23"/>
      <c r="F37" s="24"/>
      <c r="G37" s="24"/>
      <c r="H37" s="24"/>
      <c r="I37" s="25"/>
      <c r="J37" s="25"/>
      <c r="K37" s="17">
        <f t="shared" si="2"/>
        <v>0</v>
      </c>
      <c r="L37" s="17">
        <f t="shared" si="1"/>
        <v>0</v>
      </c>
      <c r="M37" s="17">
        <f t="shared" si="3"/>
        <v>0</v>
      </c>
      <c r="N37" s="17">
        <f t="shared" si="4"/>
        <v>0</v>
      </c>
      <c r="O37" s="17">
        <f t="shared" si="5"/>
        <v>0</v>
      </c>
      <c r="P37" s="17">
        <f t="shared" si="6"/>
        <v>0</v>
      </c>
      <c r="Q37" s="17" t="str">
        <f t="shared" si="7"/>
        <v>Not relevant</v>
      </c>
      <c r="R37" s="17">
        <f t="shared" si="8"/>
        <v>0</v>
      </c>
      <c r="S37" s="17">
        <f t="shared" si="9"/>
        <v>0</v>
      </c>
      <c r="T37" s="33">
        <f>MAX(Table22[[#This Row],[Climate finance coefficient (0, 0.5, 1)]],Table22[[#This Row],[Environment finance coefficient (0, 0.5, 1)]],Table22[[#This Row],[Desertification finance coefficient (0, 0.5, 1)]],Table22[[#This Row],[Biodiversity finance coefficient (0, 0.5, 1)]])</f>
        <v>0</v>
      </c>
      <c r="U37" s="33">
        <f>Table22[[#This Row],[Green finance coefficient]]*Table22[[#This Row],[C. Financial commitment (DKK)]]</f>
        <v>0</v>
      </c>
      <c r="V37" s="6"/>
    </row>
    <row r="38" spans="2:22" ht="15" x14ac:dyDescent="0.25">
      <c r="B38" s="31"/>
      <c r="C38" s="31"/>
      <c r="D38" s="22"/>
      <c r="E38" s="23"/>
      <c r="F38" s="24"/>
      <c r="G38" s="24"/>
      <c r="H38" s="24"/>
      <c r="I38" s="25"/>
      <c r="J38" s="25"/>
      <c r="K38" s="17">
        <f t="shared" si="2"/>
        <v>0</v>
      </c>
      <c r="L38" s="17">
        <f t="shared" si="1"/>
        <v>0</v>
      </c>
      <c r="M38" s="17">
        <f t="shared" si="3"/>
        <v>0</v>
      </c>
      <c r="N38" s="17">
        <f t="shared" si="4"/>
        <v>0</v>
      </c>
      <c r="O38" s="17">
        <f t="shared" si="5"/>
        <v>0</v>
      </c>
      <c r="P38" s="17">
        <f t="shared" si="6"/>
        <v>0</v>
      </c>
      <c r="Q38" s="17" t="str">
        <f t="shared" si="7"/>
        <v>Not relevant</v>
      </c>
      <c r="R38" s="17">
        <f t="shared" si="8"/>
        <v>0</v>
      </c>
      <c r="S38" s="17">
        <f t="shared" si="9"/>
        <v>0</v>
      </c>
      <c r="T38" s="33">
        <f>MAX(Table22[[#This Row],[Climate finance coefficient (0, 0.5, 1)]],Table22[[#This Row],[Environment finance coefficient (0, 0.5, 1)]],Table22[[#This Row],[Desertification finance coefficient (0, 0.5, 1)]],Table22[[#This Row],[Biodiversity finance coefficient (0, 0.5, 1)]])</f>
        <v>0</v>
      </c>
      <c r="U38" s="33">
        <f>Table22[[#This Row],[Green finance coefficient]]*Table22[[#This Row],[C. Financial commitment (DKK)]]</f>
        <v>0</v>
      </c>
      <c r="V38" s="6"/>
    </row>
    <row r="39" spans="2:22" ht="15" x14ac:dyDescent="0.25">
      <c r="B39" s="31"/>
      <c r="C39" s="31"/>
      <c r="D39" s="22"/>
      <c r="E39" s="23"/>
      <c r="F39" s="24"/>
      <c r="G39" s="24"/>
      <c r="H39" s="24"/>
      <c r="I39" s="25"/>
      <c r="J39" s="25"/>
      <c r="K39" s="17">
        <f t="shared" si="2"/>
        <v>0</v>
      </c>
      <c r="L39" s="17">
        <f t="shared" si="1"/>
        <v>0</v>
      </c>
      <c r="M39" s="17">
        <f t="shared" si="3"/>
        <v>0</v>
      </c>
      <c r="N39" s="17">
        <f t="shared" si="4"/>
        <v>0</v>
      </c>
      <c r="O39" s="17">
        <f t="shared" si="5"/>
        <v>0</v>
      </c>
      <c r="P39" s="17">
        <f t="shared" si="6"/>
        <v>0</v>
      </c>
      <c r="Q39" s="17" t="str">
        <f t="shared" si="7"/>
        <v>Not relevant</v>
      </c>
      <c r="R39" s="17">
        <f t="shared" si="8"/>
        <v>0</v>
      </c>
      <c r="S39" s="17">
        <f t="shared" si="9"/>
        <v>0</v>
      </c>
      <c r="T39" s="33">
        <f>MAX(Table22[[#This Row],[Climate finance coefficient (0, 0.5, 1)]],Table22[[#This Row],[Environment finance coefficient (0, 0.5, 1)]],Table22[[#This Row],[Desertification finance coefficient (0, 0.5, 1)]],Table22[[#This Row],[Biodiversity finance coefficient (0, 0.5, 1)]])</f>
        <v>0</v>
      </c>
      <c r="U39" s="33">
        <f>Table22[[#This Row],[Green finance coefficient]]*Table22[[#This Row],[C. Financial commitment (DKK)]]</f>
        <v>0</v>
      </c>
      <c r="V39" s="6"/>
    </row>
    <row r="40" spans="2:22" ht="15" x14ac:dyDescent="0.25">
      <c r="B40" s="9"/>
      <c r="C40" s="9"/>
      <c r="D40" s="10"/>
      <c r="E40" s="11"/>
      <c r="F40" s="11"/>
      <c r="G40" s="11"/>
      <c r="H40" s="11"/>
      <c r="I40" s="12"/>
      <c r="J40" s="12"/>
      <c r="T40" s="6"/>
      <c r="U40" s="6"/>
      <c r="V40" s="9"/>
    </row>
    <row r="41" spans="2:22" ht="15" x14ac:dyDescent="0.25">
      <c r="E41" s="8"/>
      <c r="F41" s="8"/>
      <c r="G41" s="8"/>
      <c r="H41" s="8"/>
    </row>
    <row r="42" spans="2:22" ht="15" x14ac:dyDescent="0.25">
      <c r="E42" s="8"/>
      <c r="F42" s="8"/>
      <c r="G42" s="8"/>
      <c r="H42" s="8"/>
    </row>
    <row r="43" spans="2:22" ht="15" x14ac:dyDescent="0.25">
      <c r="J43" s="12"/>
      <c r="S43" s="3"/>
    </row>
    <row r="44" spans="2:22" ht="15" x14ac:dyDescent="0.25">
      <c r="J44" s="12"/>
      <c r="S44" s="3"/>
    </row>
    <row r="45" spans="2:22" ht="15" x14ac:dyDescent="0.25">
      <c r="J45" s="12"/>
      <c r="S45" s="3"/>
    </row>
    <row r="46" spans="2:22" ht="15" x14ac:dyDescent="0.25">
      <c r="J46" s="12"/>
      <c r="S46" s="3"/>
    </row>
    <row r="47" spans="2:22" ht="15" x14ac:dyDescent="0.25">
      <c r="J47" s="12"/>
      <c r="S47" s="3"/>
    </row>
    <row r="48" spans="2:22" ht="15" x14ac:dyDescent="0.25">
      <c r="J48" s="12"/>
      <c r="S48" s="3"/>
    </row>
    <row r="49" spans="2:19" ht="15" x14ac:dyDescent="0.25">
      <c r="J49" s="12"/>
      <c r="S49" s="3"/>
    </row>
    <row r="50" spans="2:19" ht="15" x14ac:dyDescent="0.25"/>
    <row r="51" spans="2:19" ht="15" x14ac:dyDescent="0.25"/>
    <row r="52" spans="2:19" ht="15" x14ac:dyDescent="0.25"/>
    <row r="53" spans="2:19" ht="15" x14ac:dyDescent="0.25"/>
    <row r="54" spans="2:19" ht="15" x14ac:dyDescent="0.25"/>
    <row r="55" spans="2:19" ht="17.25" x14ac:dyDescent="0.3">
      <c r="B55" s="15"/>
      <c r="C55" s="15"/>
    </row>
    <row r="56" spans="2:19" ht="17.25" x14ac:dyDescent="0.3">
      <c r="B56" s="15"/>
      <c r="C56" s="15"/>
    </row>
    <row r="57" spans="2:19" ht="15" x14ac:dyDescent="0.25">
      <c r="B57" s="4"/>
      <c r="C57" s="4"/>
    </row>
    <row r="58" spans="2:19" ht="15" x14ac:dyDescent="0.25">
      <c r="B58" s="4"/>
      <c r="C58" s="4"/>
    </row>
    <row r="59" spans="2:19" ht="15" x14ac:dyDescent="0.25">
      <c r="B59" s="2"/>
      <c r="C59" s="2"/>
    </row>
    <row r="60" spans="2:19" ht="15" x14ac:dyDescent="0.25"/>
    <row r="61" spans="2:19" ht="15" x14ac:dyDescent="0.25"/>
    <row r="62" spans="2:19" ht="15" x14ac:dyDescent="0.25"/>
    <row r="63" spans="2:19" ht="15" x14ac:dyDescent="0.25"/>
    <row r="64" spans="2:19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15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15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</sheetData>
  <sheetProtection formatCells="0" formatColumns="0" formatRows="0" insertColumns="0" insertRows="0" insertHyperlinks="0" deleteColumns="0" deleteRows="0" sort="0" autoFilter="0" pivotTables="0"/>
  <protectedRanges>
    <protectedRange sqref="B24:J39" name="Range1"/>
  </protectedRanges>
  <mergeCells count="6">
    <mergeCell ref="T22:U22"/>
    <mergeCell ref="E22:I22"/>
    <mergeCell ref="K22:L22"/>
    <mergeCell ref="M22:N22"/>
    <mergeCell ref="O22:P22"/>
    <mergeCell ref="Q22:S22"/>
  </mergeCell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SPA funded development-Lot CIV</vt:lpstr>
      <vt:lpstr>SPA funded humanitarian-Lot HUM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Bruger</dc:creator>
  <cp:lastModifiedBy>Karen Marie Hansen</cp:lastModifiedBy>
  <dcterms:created xsi:type="dcterms:W3CDTF">2021-08-12T11:25:57Z</dcterms:created>
  <dcterms:modified xsi:type="dcterms:W3CDTF">2025-04-04T14:17:08Z</dcterms:modified>
</cp:coreProperties>
</file>